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970"/>
  </bookViews>
  <sheets>
    <sheet name="EAA" sheetId="1" r:id="rId1"/>
  </sheets>
  <definedNames>
    <definedName name="_xlnm._FilterDatabase" localSheetId="0" hidden="1">EAA!$A$3:$L$309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8" i="1" l="1"/>
  <c r="D257" i="1"/>
  <c r="D256" i="1"/>
  <c r="D255" i="1"/>
  <c r="D254" i="1"/>
  <c r="D253" i="1"/>
  <c r="D252" i="1"/>
  <c r="D251" i="1"/>
  <c r="D250" i="1"/>
  <c r="D249" i="1"/>
  <c r="D248" i="1"/>
  <c r="D247" i="1"/>
  <c r="D246" i="1"/>
  <c r="D245" i="1"/>
  <c r="D244" i="1"/>
  <c r="D243" i="1"/>
  <c r="D242" i="1"/>
  <c r="D241" i="1"/>
  <c r="D240" i="1"/>
  <c r="D239" i="1"/>
  <c r="D238" i="1"/>
  <c r="D237" i="1"/>
  <c r="D236" i="1"/>
  <c r="D235" i="1"/>
  <c r="D234" i="1"/>
  <c r="D82" i="1"/>
  <c r="D81" i="1"/>
  <c r="D80" i="1"/>
  <c r="D79" i="1"/>
  <c r="D78" i="1"/>
  <c r="D77" i="1"/>
  <c r="D76" i="1"/>
  <c r="D75" i="1"/>
  <c r="D74" i="1"/>
  <c r="D73" i="1"/>
  <c r="D72" i="1"/>
  <c r="D71" i="1"/>
  <c r="D70" i="1"/>
  <c r="D69" i="1"/>
  <c r="D68" i="1"/>
  <c r="D67" i="1"/>
  <c r="D66" i="1"/>
  <c r="D65" i="1"/>
  <c r="D64" i="1"/>
  <c r="D63" i="1"/>
  <c r="D62" i="1"/>
  <c r="D61" i="1"/>
  <c r="D233" i="1"/>
  <c r="D232" i="1"/>
  <c r="D231" i="1"/>
  <c r="D230" i="1"/>
  <c r="D229" i="1"/>
  <c r="D228" i="1"/>
  <c r="D227" i="1"/>
  <c r="D226" i="1"/>
  <c r="D225" i="1"/>
  <c r="D224" i="1"/>
  <c r="D223" i="1"/>
  <c r="D222" i="1"/>
  <c r="D221" i="1"/>
  <c r="D220" i="1"/>
  <c r="D219" i="1"/>
  <c r="D218" i="1"/>
  <c r="D217" i="1"/>
  <c r="D216" i="1"/>
  <c r="D215" i="1"/>
  <c r="D214" i="1"/>
  <c r="D213" i="1"/>
  <c r="D212" i="1"/>
  <c r="D211" i="1"/>
  <c r="D60" i="1"/>
  <c r="D59" i="1"/>
  <c r="D58" i="1"/>
  <c r="D57" i="1"/>
  <c r="D56" i="1"/>
  <c r="D55" i="1"/>
  <c r="D54" i="1"/>
  <c r="D53" i="1"/>
  <c r="D52" i="1"/>
  <c r="D51" i="1"/>
  <c r="D309" i="1"/>
  <c r="D308" i="1"/>
  <c r="D307" i="1"/>
  <c r="D306" i="1"/>
  <c r="D305" i="1"/>
  <c r="D304" i="1"/>
  <c r="D303" i="1"/>
  <c r="D302" i="1"/>
  <c r="D50" i="1"/>
  <c r="D49" i="1"/>
  <c r="D48" i="1"/>
  <c r="D47" i="1"/>
  <c r="D46" i="1"/>
  <c r="D45" i="1"/>
  <c r="D44" i="1"/>
  <c r="D43" i="1"/>
  <c r="D42" i="1"/>
  <c r="D41" i="1"/>
  <c r="D40" i="1"/>
  <c r="D39" i="1"/>
  <c r="D38" i="1"/>
  <c r="D37" i="1"/>
  <c r="D36" i="1"/>
  <c r="D35" i="1"/>
  <c r="D34" i="1"/>
  <c r="D33" i="1"/>
  <c r="D32" i="1"/>
  <c r="D31" i="1"/>
  <c r="D30" i="1"/>
  <c r="D29" i="1"/>
  <c r="D207" i="1"/>
  <c r="D206" i="1"/>
  <c r="D205" i="1"/>
  <c r="D204" i="1"/>
  <c r="D203" i="1"/>
  <c r="D202" i="1"/>
  <c r="D201" i="1"/>
  <c r="D200" i="1"/>
  <c r="D199" i="1"/>
  <c r="D198" i="1"/>
  <c r="D197" i="1"/>
  <c r="D173" i="1"/>
  <c r="D172" i="1"/>
  <c r="D171" i="1"/>
  <c r="D170" i="1"/>
  <c r="D169" i="1"/>
  <c r="D168" i="1"/>
  <c r="D167" i="1"/>
  <c r="D166" i="1"/>
  <c r="D165" i="1"/>
  <c r="D164" i="1"/>
  <c r="D163" i="1"/>
  <c r="D162" i="1"/>
  <c r="D161" i="1"/>
  <c r="D160" i="1"/>
  <c r="D159" i="1"/>
  <c r="D158" i="1"/>
  <c r="D157" i="1"/>
  <c r="D156" i="1"/>
  <c r="D155" i="1"/>
  <c r="D154" i="1"/>
  <c r="D153" i="1"/>
  <c r="D152" i="1"/>
  <c r="D301" i="1"/>
  <c r="D300" i="1"/>
  <c r="D299" i="1"/>
  <c r="D298" i="1"/>
  <c r="D297" i="1"/>
  <c r="D296" i="1"/>
  <c r="D295"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294" i="1"/>
  <c r="D293" i="1"/>
  <c r="D292" i="1"/>
  <c r="D291" i="1"/>
  <c r="D290" i="1"/>
  <c r="D289" i="1"/>
  <c r="D288" i="1"/>
  <c r="D287" i="1"/>
  <c r="D286" i="1"/>
  <c r="D285" i="1"/>
  <c r="D284" i="1"/>
  <c r="D283" i="1"/>
  <c r="D282" i="1"/>
  <c r="D281" i="1"/>
  <c r="D280" i="1"/>
  <c r="D279" i="1"/>
  <c r="D28" i="1"/>
  <c r="D27" i="1"/>
  <c r="D26" i="1"/>
  <c r="D25" i="1"/>
  <c r="D24" i="1"/>
  <c r="D278" i="1"/>
  <c r="D277" i="1"/>
  <c r="D276" i="1"/>
  <c r="D275" i="1"/>
  <c r="D274" i="1"/>
  <c r="D273" i="1"/>
  <c r="D272" i="1"/>
  <c r="D271" i="1"/>
  <c r="D23" i="1"/>
  <c r="D22" i="1"/>
  <c r="D21" i="1"/>
  <c r="D20" i="1"/>
  <c r="D19" i="1"/>
  <c r="D18" i="1"/>
  <c r="D17" i="1"/>
  <c r="D16" i="1"/>
  <c r="D15" i="1"/>
  <c r="D14" i="1"/>
  <c r="D13" i="1"/>
  <c r="D12" i="1"/>
  <c r="D11" i="1"/>
  <c r="D10" i="1"/>
  <c r="D9" i="1"/>
  <c r="D8" i="1"/>
  <c r="D7" i="1"/>
  <c r="D6" i="1"/>
  <c r="D5" i="1"/>
  <c r="D4"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269" i="1"/>
  <c r="D268" i="1"/>
  <c r="D267" i="1"/>
  <c r="D266" i="1"/>
  <c r="D265" i="1"/>
  <c r="D264" i="1"/>
  <c r="D263" i="1"/>
  <c r="D262" i="1"/>
  <c r="D261" i="1"/>
  <c r="D260" i="1"/>
  <c r="D259" i="1"/>
  <c r="L3" i="1"/>
  <c r="K3" i="1"/>
  <c r="J3" i="1"/>
  <c r="I3" i="1"/>
  <c r="H3" i="1"/>
  <c r="G3" i="1"/>
  <c r="F3" i="1"/>
</calcChain>
</file>

<file path=xl/sharedStrings.xml><?xml version="1.0" encoding="utf-8"?>
<sst xmlns="http://schemas.openxmlformats.org/spreadsheetml/2006/main" count="3093" uniqueCount="379">
  <si>
    <t>EAA Vote Summary</t>
  </si>
  <si>
    <t>Meeting Date</t>
  </si>
  <si>
    <t>Meeting Type</t>
  </si>
  <si>
    <t>Company Name</t>
  </si>
  <si>
    <t>Prop No</t>
  </si>
  <si>
    <t>Proposal</t>
  </si>
  <si>
    <t>Annual General Meeting</t>
  </si>
  <si>
    <t>SINGAPORE PRESS HOLDINGS LTD, SINGAPORE</t>
  </si>
  <si>
    <t xml:space="preserve">TO RECEIVE AND ADOPT THE DIRECTORS' STATEMENT AND AUDITED FINANCIAL STATEMENTS AND THE AUDITOR'S REPORT THEREON </t>
  </si>
  <si>
    <t>N/A</t>
  </si>
  <si>
    <t>F</t>
  </si>
  <si>
    <t xml:space="preserve">TO DECLARE A FINAL DIVIDEND OF 3 CENTS PER SHARE AND A SPECIAL DIVIDEND OF 6 CENTS PER SHARE, ON A TAX-EXEMPT BASIS, IN RESPECT OF THE FINANCIAL YEAR ENDED 31 AUGUST 2017 </t>
  </si>
  <si>
    <t xml:space="preserve">TO RE-ELECT DIRECTOR PURSUANT TO ARTICLES 116 AND 117: BAHREN SHAARI </t>
  </si>
  <si>
    <t xml:space="preserve">TO RE-ELECT DIRECTOR PURSUANT TO ARTICLES 116 AND 117: QUEK SEE TIAT </t>
  </si>
  <si>
    <t xml:space="preserve">TO RE-ELECT DIRECTOR PURSUANT TO ARTICLES 116 AND 117: TAN YEN YEN </t>
  </si>
  <si>
    <t xml:space="preserve">TO RE-ELECT DIRECTOR PURSUANT TO ARTICLE 120: ANDREW LIM MING-HUI </t>
  </si>
  <si>
    <t xml:space="preserve">TO APPROVE DIRECTORS' FEES FOR THE FINANCIAL YEAR ENDING 31 AUGUST 2018 </t>
  </si>
  <si>
    <t xml:space="preserve">TO RE-APPOINT THE AUDITOR AND AUTHORISE THE DIRECTORS TO FIX ITS REMUNERATION </t>
  </si>
  <si>
    <t xml:space="preserve">TO AUTHORISE THE DIRECTORS TO ISSUE SHARES AND INSTRUMENTS CONVERTIBLE INTO SHARES PURSUANT TO SECTION 161 OF THE COMPANIES ACT, CHAPTER 50 </t>
  </si>
  <si>
    <t xml:space="preserve">TO AUTHORISE THE DIRECTORS TO GRANT AWARDS AND ALLOT AND ISSUE ORDINARY SHARES PURSUANT TO THE SPH PERFORMANCE SHARE PLAN 2016 </t>
  </si>
  <si>
    <t>N</t>
  </si>
  <si>
    <t xml:space="preserve">TO APPROVE THE RENEWAL OF THE SHARE BUY BACK MANDATE </t>
  </si>
  <si>
    <t>DOWNER EDI LTD, SYDNEY NSW</t>
  </si>
  <si>
    <t xml:space="preserve">RE-ELECTION OF DIRECTOR - MR R M HARDING </t>
  </si>
  <si>
    <t xml:space="preserve">ADOPTION OF REMUNERATION REPORT </t>
  </si>
  <si>
    <t xml:space="preserve">APPROVAL OF MANAGING DIRECTOR'S LONG TERM INCENTIVE ('LTI') </t>
  </si>
  <si>
    <t xml:space="preserve">PLEASE NOTE THAT THIS RESOLUTION IS A SHAREHOLDER PROPOSAL: REQUISITIONED RESOLUTION - POWERS OF THE BOARD </t>
  </si>
  <si>
    <t>PERPETUAL LIMITED</t>
  </si>
  <si>
    <t xml:space="preserve">CONSIDERATION OF PERPETUAL'S FINANCIAL AND STATUTORY REPORTS FOR 2017 </t>
  </si>
  <si>
    <t xml:space="preserve">ADOPTION OF PERPETUAL'S REMUNERATION REPORT FOR 2017 </t>
  </si>
  <si>
    <t xml:space="preserve">APPOINTMENT OF TONY D'ALOISO AS A NON-EXECUTIVE DIRECTOR </t>
  </si>
  <si>
    <t xml:space="preserve">APPROVAL OF THE 2017 VARIABLE INCENTIVE GRANT OF SHARE RIGHTS FOR THE MANAGING DIRECTOR AND CEO </t>
  </si>
  <si>
    <t>SPARK NEW ZEALAND LTD, AUCKLAND</t>
  </si>
  <si>
    <t xml:space="preserve">THAT THE DIRECTORS OF SPARK ARE AUTHORISED TO FIX THE AUDITOR'S REMUNERATION </t>
  </si>
  <si>
    <t xml:space="preserve">THAT MR PAUL BERRIMAN IS RE-ELECTED AS A DIRECTOR OF SPARK </t>
  </si>
  <si>
    <t xml:space="preserve">THAT MR CHARLES SITCH IS RE-ELECTED AS A DIRECTOR OF SPARK </t>
  </si>
  <si>
    <t xml:space="preserve">THAT THE MAXIMUM ANNUAL REMUNERATION ABLE TO BE PAID TO ALL OF THE NON-EXECUTIVE DIRECTORS OF SPARK TAKEN TOGETHER BE INCREASED FROM NZD 1,500,000 TO NZD 1,630,000 </t>
  </si>
  <si>
    <t>RICARDO PLC</t>
  </si>
  <si>
    <t xml:space="preserve">TO RECEIVE THE COMPANY'S ACCOUNTS FOR THE YEAR ENDED 30 JUNE 2017 </t>
  </si>
  <si>
    <t xml:space="preserve">TO APPROVE A FINAL DIVIDEND OF 13.88P PER ORDINARY SHARE </t>
  </si>
  <si>
    <t xml:space="preserve">TO RE-APPOINT PRICEWATERHOUSECOOPERS LLP AS AUDITORS </t>
  </si>
  <si>
    <t xml:space="preserve">TO AUTHORISE THE AUDIT COMMITTEE TO DETERMINE THE REMUNERATION OF THE AUDITORS </t>
  </si>
  <si>
    <t xml:space="preserve">TO ELECT BILL SPENCER AS A DIRECTOR </t>
  </si>
  <si>
    <t xml:space="preserve">TO RE-ELECT SIR TERRY MORGAN AS A DIRECTOR </t>
  </si>
  <si>
    <t xml:space="preserve">TO RE-ELECT IAN GIBSON AS A DIRECTOR </t>
  </si>
  <si>
    <t xml:space="preserve">TO RE-ELECT PETER GILCHRIST AS A DIRECTOR </t>
  </si>
  <si>
    <t xml:space="preserve">TO RE-ELECT LAURIE BOWEN AS A DIRECTOR </t>
  </si>
  <si>
    <t xml:space="preserve">TO RE-ELECT DAVE SHEMMANS AS A DIRECTOR </t>
  </si>
  <si>
    <t xml:space="preserve">TO RE-ELECT MALIN PERSSON AS A DIRECTOR </t>
  </si>
  <si>
    <t xml:space="preserve">TO RE-ELECT MARK GARRETT AS A DIRECTOR </t>
  </si>
  <si>
    <t xml:space="preserve">TO APPROVE THE DIRECTORS' REMUNERATION REPORT FOR THE YEAR ENDED 30 JUNE 2017 </t>
  </si>
  <si>
    <t xml:space="preserve">TO APPROVE THE DIRECTORS' REMUNERATION POLICY </t>
  </si>
  <si>
    <t xml:space="preserve">TO AUTHORISE THE DIRECTORS TO ALLOT SHARES </t>
  </si>
  <si>
    <t xml:space="preserve">TO RENEW THE DIRECTORS' POWER TO ALLOT SHARES WITHOUT RIGHTS OF PRE-EMPTION </t>
  </si>
  <si>
    <t xml:space="preserve">TO AUTHORISE THE COMPANY TO PURCHASE ITS OWN SHARES </t>
  </si>
  <si>
    <t xml:space="preserve">TO PERMIT GENERAL MEETINGS TO BE CALLED BY NOTICE OF 14 CLEAR DAYS </t>
  </si>
  <si>
    <t>SIMS METAL MANAGEMENT LTD</t>
  </si>
  <si>
    <t xml:space="preserve">RE-ELECTION OF MRS HEATHER RIDOUT AS A DIRECTOR OF THE COMPANY </t>
  </si>
  <si>
    <t xml:space="preserve">RE-ELECTION OF MS DEBORAH O'TOOLE AS A DIRECTOR OF THE COMPANY </t>
  </si>
  <si>
    <t xml:space="preserve">RE-ELECTION OF MS GEORGIA NELSON AS A DIRECTOR OF THE COMPANY </t>
  </si>
  <si>
    <t xml:space="preserve">RE-ELECTION OF MR JOHN DILACQUA AS A DIRECTOR OF THE COMPANY </t>
  </si>
  <si>
    <t xml:space="preserve">REMUNERATION REPORT </t>
  </si>
  <si>
    <t xml:space="preserve">PARTICIPATION IN THE COMPANY'S LONG TERM INCENTIVE PLAN BY MR FIELD </t>
  </si>
  <si>
    <t xml:space="preserve">THAT, SUBJECT TO AND CONDITIONAL ON AT LEAST 25% OF THE VOTES CAST ON RESOLUTION 5 BEING CAST AGAINST THE ADOPTION OF THE REMUNERATION REPORT FOR THE YEAR ENDED 30 JUNE 2017: (1) A GENERAL MEETING OF THE COMPANY (THE SPILL MEETING) BE HELD WITHIN 90 DAYS OF THE PASSING OF THIS RESOLUTION; (2) ALL OF THE NON-EXECUTIVE DIRECTORS IN OFFICE WHEN THE RESOLUTION TO MAKE THE DIRECTORS' REPORT FOR THE FINANCIAL YEAR ENDED 30 JUNE 2017 WAS PASSED AND WHO REMAIN IN OFFICE AT THE TIME OF THE SPILL MEETING, CEASE TO HOLD OFFICE IMMEDIATELY BEFORE THE END OF THE SPILL MEETING; AND (3) RESOLUTIONS TO APPOINT PERSONS TO OFFICES THAT WILL BE VACATED IMMEDIATELY BEFORE THE END OF THE SPILL MEETING BE PUT TO THE VOTE AT THE SPILL MEETING </t>
  </si>
  <si>
    <t>ExtraOrdinary General Meeting</t>
  </si>
  <si>
    <t>VALORA HOLDING AG, MUTTENZ</t>
  </si>
  <si>
    <t xml:space="preserve">ORDINARY CAPITAL INCREASE </t>
  </si>
  <si>
    <t>CHARTER HALL GROUP, SYDNEY</t>
  </si>
  <si>
    <t xml:space="preserve">ELECTION OF DIRECTOR - MR DAVID ROSS </t>
  </si>
  <si>
    <t xml:space="preserve">ISSUE OF SERVICE RIGHTS TO MR DAVID HARRISON </t>
  </si>
  <si>
    <t xml:space="preserve">ISSUE OF PERFORMANCE RIGHTS (LTI) TO MR DAVID HARRISON </t>
  </si>
  <si>
    <t xml:space="preserve">REMUNERATION OF NON-EXECUTIVE DIRECTORS </t>
  </si>
  <si>
    <t>HARGREAVES LANSDOWN PLC</t>
  </si>
  <si>
    <t xml:space="preserve">TO RECEIVE THE REPORT OF DIRECTORS AND AUDITED ACCOUNTS </t>
  </si>
  <si>
    <t xml:space="preserve">APPROVE THE FINAL DIVIDEND: 20.4 PENCE PER ORDINARY SHARE </t>
  </si>
  <si>
    <t xml:space="preserve">APPROVE DIRECTORS' REMUNERATION REPORT </t>
  </si>
  <si>
    <t xml:space="preserve">APPROVE DIRECTORS' REMUNERATION POLICY </t>
  </si>
  <si>
    <t xml:space="preserve">RE-APPOINTMENT OF AUDITORS: PRICEWATERHOUSECOOPERS LLP </t>
  </si>
  <si>
    <t xml:space="preserve">AUDITORS' REMUNERATION </t>
  </si>
  <si>
    <t xml:space="preserve">RE-ELECTION OF MIKE EVANS - NON-EXECUTIVE CHAIRMAN </t>
  </si>
  <si>
    <t xml:space="preserve">RE-ELECTION OF CHRISTOPHER HILL - CHIEF EXECUTIVE OFFICER </t>
  </si>
  <si>
    <t xml:space="preserve">ELECTION OF PHILIP JOHNSON - CHIEF FINANCIAL OFFICER </t>
  </si>
  <si>
    <t xml:space="preserve">RE-ELECTION OF CHRIS BARLING - NON-EXECUTIVE DIRECTOR </t>
  </si>
  <si>
    <t xml:space="preserve">RE-ELECTION OF STEPHEN ROBERTSON - NON-EXECUTIVE DIRECTOR </t>
  </si>
  <si>
    <t xml:space="preserve">RE-ELECTION OF SHIRLEY GARROOD - NON-EXECUTIVE DIRECTOR </t>
  </si>
  <si>
    <t xml:space="preserve">RE-ELECTION OF JAYNE STYLES - NON-EXECUTIVE DIRECTOR </t>
  </si>
  <si>
    <t xml:space="preserve">ELECTION OF FIONA CLUTTERBUCK - NON-EXECUTIVE DIRECTOR </t>
  </si>
  <si>
    <t xml:space="preserve">ELECTION OF ROGER PERKIN - NON-EXECUTIVE DIRECTOR </t>
  </si>
  <si>
    <t>A</t>
  </si>
  <si>
    <t xml:space="preserve">AUTHORITY TO PURCHASE OWN SHARES </t>
  </si>
  <si>
    <t xml:space="preserve">AUTHORITY TO ALLOT SHARES </t>
  </si>
  <si>
    <t xml:space="preserve">AUTHORITY TO DIS-APPLY STATUTORY PRE-EMPTION RIGHTS </t>
  </si>
  <si>
    <t xml:space="preserve">TO APPROVE SHORT NOTICE FOR GENERAL MEETINGS </t>
  </si>
  <si>
    <t xml:space="preserve">TO APPROVE THE HARGREAVES LANSDOWN SUSTAINED PERFORMANCE PLAN 2017 </t>
  </si>
  <si>
    <t>Special General Meeting</t>
  </si>
  <si>
    <t>ENERGY DEVELOPMENT CORPORATION, TAGUIG</t>
  </si>
  <si>
    <t xml:space="preserve">CALL TO ORDER </t>
  </si>
  <si>
    <t xml:space="preserve">PROOF OF NOTICE AND CERTIFICATION OF QUORUM </t>
  </si>
  <si>
    <t xml:space="preserve">APPROVAL OF MINUTES OF PREVIOUS STOCKHOLDERS' MEETING </t>
  </si>
  <si>
    <t xml:space="preserve">AMENDMENT OF ARTICLES OF INCORPORATION </t>
  </si>
  <si>
    <t xml:space="preserve">AMENDMENT OF BY-LAWS </t>
  </si>
  <si>
    <t xml:space="preserve">OTHER MATTERS </t>
  </si>
  <si>
    <t xml:space="preserve">ADJOURNMENT </t>
  </si>
  <si>
    <t>Other Meeting</t>
  </si>
  <si>
    <t>SHRIRAM TRANSPORT FINANCE CO LTD, CHENNAI</t>
  </si>
  <si>
    <t xml:space="preserve">AMENDMENT OF ARTICLES OF ASSOCIATION OF THE COMPANY BY WAY OF INSERTION OF NEW ARTICLE 32A AFTER ARTICLE 32 TO CARRY OUT CONSOLIDATION AND RE-ISSUANCE OF NON-CONVERTIBLE DEBT SECURITIES </t>
  </si>
  <si>
    <t>TRANSURBAN GROUP, MELBOURNE VIC</t>
  </si>
  <si>
    <t xml:space="preserve">TO ELECT A DIRECTOR OF THL AND TIL - JANE WILSON </t>
  </si>
  <si>
    <t xml:space="preserve">TO RE-ELECT A DIRECTOR OF THL AND TIL - NEIL CHATFI ELD </t>
  </si>
  <si>
    <t xml:space="preserve">TO RE-ELECT A DIRECTOR OF THL AND TIL - ROBERT EDGAR </t>
  </si>
  <si>
    <t xml:space="preserve">ADOPTION OF REMUNERATION REPORT (THL AND TIL ONLY) </t>
  </si>
  <si>
    <t xml:space="preserve">GRANT OF PERFORMANCE AWARDS TO THE CEO (THL, TIL AND THT) </t>
  </si>
  <si>
    <t>AMBU A/S</t>
  </si>
  <si>
    <t xml:space="preserve">ADOPTION OF AUDITED ANNUAL REPORT </t>
  </si>
  <si>
    <t xml:space="preserve">APPROPRIATION OF PROFITS OR COVER OF LOSSES: THE BOARD OF DIRECTORS PROPOSES THAT DIVIDENDS OF DKK 1.85 FOR EACH SHARE OF DKK 2.50 BE DISTRIBUTED ENTAILING THAT DIVIDENDS IN THE TOTAL AMOUNT OF DKK 90 MILLION BE PAID OUT OF THE NET PROFIT FOR THE YEAR, CORRESPONDING TO 30% OF THE CONSOLIDATED RESULTS FOR THE YEAR, WHEREAS THE REMAINING PART OF THE NET PROFIT BE CARRIED FORWARD TO NEXT YEAR </t>
  </si>
  <si>
    <t xml:space="preserve">APPROVAL OF THE DIRECTORS REMUNERATION FOR THE FINANCIAL YEAR 2017/18 </t>
  </si>
  <si>
    <t xml:space="preserve">RE-ELECTION OF CHAIRMAN OF THE BOARD: JENS BAGER </t>
  </si>
  <si>
    <t xml:space="preserve">RE-ELECTION OF VICE-CHAIRMAN OF THE BOARD: MIKAEL WORNING </t>
  </si>
  <si>
    <t xml:space="preserve">RE-ELECTION OF OTHER MEMBER OF THE BOARD: OLIVER JOHANSEN </t>
  </si>
  <si>
    <t xml:space="preserve">RE-ELECTION OF OTHER MEMBER OF THE BOARD: ALLAN SOGAARD LARSEN </t>
  </si>
  <si>
    <t xml:space="preserve">RE-ELECTION OF OTHER MEMBER OF THE BOARD: CHRISTIAN SAGILD </t>
  </si>
  <si>
    <t xml:space="preserve">RE-ELECTION OF OTHER MEMBER OF THE BOARD: HENRIK EHLERS WULFF </t>
  </si>
  <si>
    <t xml:space="preserve">NEW ELECTION OF AUDITOR: EY </t>
  </si>
  <si>
    <t xml:space="preserve">UPDATE OF THE OVERALL GUIDELINES FOR AN INCENTIVE PROGRAMME FOR THE BOARD OF DIRECTORS AND EXECUTIVE BOARD </t>
  </si>
  <si>
    <t xml:space="preserve">AMENDMENT OF THE DENOMINATION OF THE SHARES: ARTICLE 4 </t>
  </si>
  <si>
    <t xml:space="preserve">RENEWAL OF THE BOARD OF DIRECTORS AUTHORISATION TO INCREASE THE B SHARE CAPITAL: ARTICLE 9E </t>
  </si>
  <si>
    <t xml:space="preserve">REMOVAL OF THE AGE LIMIT FOR MEMBERS OF THE BOARD OF DIRECTORS: ARTICLE 17 </t>
  </si>
  <si>
    <t xml:space="preserve">AMENDMENT OF REQUIREMENTS FOR ATTENDING GENERAL MEETINGS: ARTICLE 11 </t>
  </si>
  <si>
    <t xml:space="preserve">AUTHORISATION TO THE CHAIRMAN </t>
  </si>
  <si>
    <t>ABACUS PROPERTY GROUP</t>
  </si>
  <si>
    <t xml:space="preserve">RE-ELECTION OF MRS MYRA SALKINDER AS A DIRECTOR </t>
  </si>
  <si>
    <t xml:space="preserve">ELECTION OF MS JINGMIN QIAN AS A DIRECTOR </t>
  </si>
  <si>
    <t xml:space="preserve">NON-EXECUTIVE DIRECTORS REMUNERATION </t>
  </si>
  <si>
    <t xml:space="preserve">GRANT OF DEFERRED SECURITY ACQUISITION RIGHTS TO THE MANAGING DIRECTOR </t>
  </si>
  <si>
    <t>SMITHS GROUP PLC</t>
  </si>
  <si>
    <t xml:space="preserve">ACCEPT FINANCIAL STATEMENTS AND STATUTORY REPORTS </t>
  </si>
  <si>
    <t xml:space="preserve">APPROVE REMUNERATION REPORT </t>
  </si>
  <si>
    <t xml:space="preserve">APPROVE FINAL DIVIDEND </t>
  </si>
  <si>
    <t xml:space="preserve">RE-ELECT BRUNO ANGELICI AS DIRECTOR </t>
  </si>
  <si>
    <t xml:space="preserve">RE-ELECT SIR GEORGE BUCKLEY AS DIRECTOR </t>
  </si>
  <si>
    <t xml:space="preserve">RE-ELECT TANYA FRATTO AS DIRECTOR </t>
  </si>
  <si>
    <t xml:space="preserve">RE-ELECT ANNE QUINN AS DIRECTOR </t>
  </si>
  <si>
    <t xml:space="preserve">RE-ELECT WILLIAM SEEGER AS DIRECTOR </t>
  </si>
  <si>
    <t xml:space="preserve">RE-ELECT MARK SELIGMAN AS DIRECTOR </t>
  </si>
  <si>
    <t xml:space="preserve">RE-ELECT ANDREW REYNOLDS SMITH AS DIRECTOR </t>
  </si>
  <si>
    <t xml:space="preserve">RE-ELECT SIR KEVIN TEBBIT AS DIRECTOR </t>
  </si>
  <si>
    <t xml:space="preserve">ELECT NOEL TATA AS DIRECTOR </t>
  </si>
  <si>
    <t xml:space="preserve">REAPPOINT PRICEWATERHOUSECOOPERS LLP AS AUDITORS </t>
  </si>
  <si>
    <t xml:space="preserve">AUTHORISE BOARD TO FIX REMUNERATION OF AUDITORS </t>
  </si>
  <si>
    <t xml:space="preserve">AUTHORITY TO ISSUE SHARES PURSUANT TO SECTION 551 OF COMPANIES ACT 2006 </t>
  </si>
  <si>
    <t xml:space="preserve">AUTHORISE ISSUE OF EQUITY WITHOUT PRE-EMPTIVE RIGHTS </t>
  </si>
  <si>
    <t xml:space="preserve">AUTHORISE ISSUE OF EQUITY WITHOUT PRE-EMPTIVE RIGHTS IN CONNECTION WITH AN ACQUISITION OR OTHER CAPITAL INVESTMENT </t>
  </si>
  <si>
    <t xml:space="preserve">AUTHORISE MARKET PURCHASE OF ORDINARY SHARES </t>
  </si>
  <si>
    <t xml:space="preserve">AUTHORISE THE COMPANY TO CALL GENERAL MEETING WITH TWO WEEKS' NOTICE </t>
  </si>
  <si>
    <t xml:space="preserve">AUTHORISE EU POLITICAL DONATIONS AND EXPENDITURE </t>
  </si>
  <si>
    <t xml:space="preserve">ADOPT NEW ARTICLES OF ASSOCIATION </t>
  </si>
  <si>
    <t>NATIONAL AUSTRALIA BANK LTD, DOCKLANDS</t>
  </si>
  <si>
    <t xml:space="preserve">RE-ELECTION OF DIRECTOR - DR KENNETH HENRY </t>
  </si>
  <si>
    <t xml:space="preserve">RE-ELECTION OF DIRECTOR - MR DAVID ARMSTRONG </t>
  </si>
  <si>
    <t xml:space="preserve">RE-ELECTION OF DIRECTOR - MR PEEYUSH GUPTA </t>
  </si>
  <si>
    <t xml:space="preserve">RE-ELECTION OF DIRECTOR - MS GERALDINE MCBRIDE </t>
  </si>
  <si>
    <t xml:space="preserve">ELECTION OF DIRECTOR - MS ANN SHERRY </t>
  </si>
  <si>
    <t xml:space="preserve">PERFORMANCE RIGHTS - GROUP CHIEF EXECUTIVE OFFICER </t>
  </si>
  <si>
    <t>BARRATT DEVELOPMENTS PLC</t>
  </si>
  <si>
    <t xml:space="preserve">TO RECEIVE AND CONSIDER THE AUDITOR'S REPORT, THE STRATEGIC REPORT, THE DIRECTORS' REPORT AND THE ACCOUNTS FOR THE YEAR ENDED 30 JUNE 2017 </t>
  </si>
  <si>
    <t xml:space="preserve">TO APPROVE THE DIRECTORS' REMUNERATION POLICY, THE FULL TEXT OF WHICH IS SET OUT ON PAGES 80 TO 89 OF THE ANNUAL REPORT FOR THE FINANCIAL YEAR ENDED 30 JUNE 2017 TO TAKE EFFECT FROM THE CONCLUSION OF THE MEETING </t>
  </si>
  <si>
    <t xml:space="preserve">TO APPROVE THE DIRECTORS' REMUNERATION REPORT (OTHER THAN THE PART CONTAINING THE DIRECTORS' REMUNERATION POLICY) SET OUT ON PAGES 76 TO 79 AND 90 TO 105 OF THE ANNUAL REPORT FOR THE FINANCIAL YEAR ENDED 30 JUNE 2017 </t>
  </si>
  <si>
    <t xml:space="preserve">TO DECLARE A FINAL DIVIDEND OF 17.1 PENCE PER ORDINARY SHARE FOR PAYMENT ON 20 NOVEMBER 2017 IN RESPECT OF THE FINANCIAL YEAR ENDED 30 JUNE 2017 TO SHAREHOLDERS ON THE REGISTER AT THE CLOSE OF BUSINESS ON 27 OCTOBER 2017 </t>
  </si>
  <si>
    <t xml:space="preserve">TO APPROVE A SPECIAL DIVIDEND OF 17.3 PENCE PER ORDINARY SHARE FOR PAYMENT ON 20 NOVEMBER 2017 TO SHAREHOLDERS ON THE REGISTER AT THE CLOSE OF BUSINESS ON 27 OCTOBER 2017 </t>
  </si>
  <si>
    <t xml:space="preserve">TO ELECT THE DIRECTOR WHO WAS APPOINTED AS A DIRECTOR OF THE COMPANY SINCE THE LAST ANNUAL GENERAL MEETING: MRS J E WHITE </t>
  </si>
  <si>
    <t xml:space="preserve">TO RE-ELECT THE DIRECTOR RETIRING IN ACCORDANCE WITH THE UK CORPORATE GOVERNANCE CODE : MR J M ALLAN </t>
  </si>
  <si>
    <t xml:space="preserve">TO RE-ELECT THE DIRECTOR RETIRING IN ACCORDANCE WITH THE UK CORPORATE GOVERNANCE CODE : MR D F THOMAS </t>
  </si>
  <si>
    <t xml:space="preserve">TO RE-ELECT THE DIRECTOR RETIRING IN ACCORDANCE WITH THE UK CORPORATE GOVERNANCE CODE : MR S J BOYES </t>
  </si>
  <si>
    <t xml:space="preserve">TO RE-ELECT THE DIRECTOR RETIRING IN ACCORDANCE WITH THE UK CORPORATE GOVERNANCE CODE : MR R J AKERS </t>
  </si>
  <si>
    <t xml:space="preserve">TO RE-ELECT THE DIRECTOR RETIRING IN ACCORDANCE WITH THE UK CORPORATE GOVERNANCE CODE : MISS T E BAMFORD </t>
  </si>
  <si>
    <t xml:space="preserve">TO RE-ELECT THE DIRECTOR RETIRING IN ACCORDANCE WITH THE UK CORPORATE GOVERNANCE CODE : MRS N S BIBBY </t>
  </si>
  <si>
    <t xml:space="preserve">TO RE-ELECT THE DIRECTOR RETIRING IN ACCORDANCE WITH THE UK CORPORATE GOVERNANCE CODE : MR J F LENNOX </t>
  </si>
  <si>
    <t xml:space="preserve">TO RE-APPOINT DELOITTE LLP AS THE AUDITOR OF THE COMPANY TO HOLD OFFICE FROM THE CONCLUSION OF THE AGM UNTIL THE CONCLUSION OF THE NEXT GENERAL MEETING AT WHICH ACCOUNTS ARE LAID BEFORE THE COMPANY </t>
  </si>
  <si>
    <t xml:space="preserve">TO AUTHORISE THE AUDIT COMMITTEE TO FIX THE REMUNERATION OF THE AUDITOR </t>
  </si>
  <si>
    <t xml:space="preserve">THAT, IN ACCORDANCE WITH SECTIONS 366 AND 367 OF THE COMPANIES ACT 2006 (THE 'ACT'), THE COMPANY AND ALL COMPANIES THAT ARE SUBSIDIARIES OF THE COMPANY AT ANY TIME DURING THE PERIOD FOR WHICH THIS RESOLUTION HAS EFFECT BE AND ARE HEREBY AUTHORISED: (A) TO MAKE POLITICAL DONATIONS (AS DEFINED IN SECTION 364 OF THE ACT) TO POLITICAL PARTIES (AS DEFINED IN SECTION 363 OF THE ACT), NOT EXCEEDING GBP 30,000 IN TOTAL; (B) TO MAKE POLITICAL DONATIONS (AS DEFINED IN SECTION 364 OF THE ACT) TO POLITICAL ORGANISATIONS OTHER THAN POLITICAL PARTIES (AS DEFINED IN SECTION 363 OF THE ACT), NOT EXCEEDING GBP 30,000 IN TOTAL; AND (C) TO INCUR POLITICAL EXPENDITURE (AS DEFINED IN SECTION 365 OF THE ACT), NOT EXCEEDING GBP 30,000 IN TOTAL, IN EACH CASE DURING THE PERIOD BEGINNING WITH THE DATE OF THE PASSING OF THIS RESOLUTION AND ENDING AT THE CONCLUSION OF NEXT YEAR'S ANNUAL GENERAL MEETING OF THE COMPANY (OR, IF EARLIER, AT THE CLOSE OF BUSINESS ON 15 FEBRUARY 2019). IN ANY EVENT, THE AGGREGATE AMOUNT OF POLITICAL DONATIONS AND POLITICAL EXPENDITURE MADE OR INCURRED BY THE COMPANY AND ITS SUBSIDIARIES PURSUANT TO THIS RESOLUTION SHALL NOT EXCEED GBP 90,000 </t>
  </si>
  <si>
    <t xml:space="preserve">THAT THE AMENDMENTS TO THE RULES OF THE BARRATT DEVELOPMENTS' LONG TERM PERFORMANCE PLAN (THE 'LTPP') AS DESCRIBED IN THIS NOTICE OF ANNUAL GENERAL MEETING AND AS PRODUCED IN DRAFT TO THIS MEETING AND, FOR THE PURPOSES OF IDENTIFICATION, INITIALLED BY THE CHAIRMAN OF THE MEETING, BE AND ARE HEREBY APPROVED AND THE DIRECTORS BE AUTHORISED TO MAKE SUCH MODIFICATIONS TO THE LTPP AS THEY MAY CONSIDER APPROPRIATE TO TAKE ACCOUNT OF THE REQUIREMENTS OF BEST PRACTICE AND FOR THE IMPLEMENTATION OF THE AMENDMENTS TO THE LTPP, AND TO ADOPT THE RULES OF THE LTPP AS SO MODIFIED AND TO DO ALL SUCH OTHER ACTS AND THINGS AS THEY MAY CONSIDER APPROPRIATE TO IMPLEMENT THIS RESOLUTION 17 </t>
  </si>
  <si>
    <t xml:space="preserve">THAT THE AMENDMENTS TO THE RULES OF THE BARRATT DEVELOPMENTS' DEFERRED BONUS PLAN (THE 'DBP') AS DESCRIBED IN THIS NOTICE OF ANNUAL GENERAL MEETING AND AS PRODUCED IN DRAFT TO THIS MEETING AND, FOR THE PURPOSES OF IDENTIFICATION, INITIALLED BY THE CHAIRMAN OF THE MEETING, BE AND ARE HEREBY APPROVED AND THE DIRECTORS BE AUTHORISED TO MAKE SUCH MODIFICATIONS TO THE DBP AS THEY MAY CONSIDER APPROPRIATE TO TAKE ACCOUNT OF THE REQUIREMENTS OF BEST PRACTICE AND FOR THE IMPLEMENTATION OF THE AMENDMENTS TO THE DBP, AND TO ADOPT THE RULES OF THE DBP AS SO MODIFIED AND TO DO ALL SUCH OTHER ACTS AND THINGS AS THEY MAY CONSIDER APPROPRIATE TO IMPLEMENT THIS RESOLUTION 18 </t>
  </si>
  <si>
    <t xml:space="preserve">THAT THE BOARD BE AND IS HEREBY AUTHORISED TO ALLOT SHARES IN THE COMPANY AND TO GRANT RIGHTS TO SUBSCRIBE FOR OR TO CONVERT ANY SECURITY INTO SHARES IN THE COMPANY UP TO A NOMINAL AMOUNT OF GBP 33,669,173, BEING ONE-THIRD OF THE NOMINAL VALUE OF THE EXISTING ISSUED SHARE CAPITAL AS AT 30 SEPTEMBER 2017, SUCH AUTHORITY TO APPLY UNTIL THE END OF NEXT YEAR'S ANNUAL GENERAL MEETING OF THE COMPANY (OR, IF EARLIER, UNTIL THE CLOSE OF BUSINESS ON 15 FEBRUARY 2019) BUT SO THAT THE COMPANY MAY MAKE OFFERS AND ENTER INTO AGREEMENTS DURING THE RELEVANT PERIOD WHICH WOULD, OR MIGHT, REQUIRE SHARES TO BE ALLOTTED OR RIGHTS TO SUBSCRIBE FOR OR CONVERT SECURITIES INTO SHARES TO BE GRANTED AFTER THE AUTHORITY ENDS AND THE BOARD MAY ALLOT SHARES OR GRANT RIGHTS TO SUBSCRIBE FOR OR CONVERT SECURITIES INTO SHARES UNDER ANY SUCH OFFER OR AGREEMENT AS IF THE AUTHORITY HAD NOT ENDED </t>
  </si>
  <si>
    <t xml:space="preserve">THAT, IF RESOLUTION 19 IS PASSED, THE BOARD BE AUTHORISED TO ALLOT EQUITY SECURITIES (AS DEFINED IN THE ACT) FOR CASH UNDER THE AUTHORITY GIVEN BY THAT RESOLUTION AND/OR TO SELL ORDINARY SHARES HELD BY THE COMPANY AS TREASURY SHARES FOR CASH, AS IF SECTION 561 OF THE ACT DID NOT APPLY TO ANY SUCH ALLOTMENT OR SALE, SUCH POWER TO BE LIMITED: (A) TO THE ALLOTMENT OF EQUITY SECURITIES AND SALE OF TREASURY SHARES FOR CASH IN CONNECTION WITH AN OFFER OF, OR INVITATION TO APPLY FOR, EQUITY SECURITIES TO ORDINARY SHAREHOLDERS IN PROPORTION (AS NEARLY AS MAY BE PRACTICABLE) TO THEIR EXISTING HOLDINGS AND SO THAT THE BOARD MAY IMPOSE ANY LIMITS OR RESTRICTIONS AND MAKE ANY ARRANGEMENTS WHICH IT CONSIDERS NECESSARY OR APPROPRIATE TO DEAL WITH TREASURY SHARES, FRACTIONAL ENTITLEMENTS, RECORD DATES, LEGAL, REGULATORY OR PRACTICAL PROBLEMS IN, OR UNDER THE LAWS OF, ANY TERRITORY OR ANY OTHER MATTER; AND (B) TO THE ALLOTMENT (OTHERWISE THAN UNDER PARAGRAPH (A) ABOVE) OF EQUITY SECURITIES OR SALE OF TREASURY SHARES UP TO A NOMINAL AMOUNT OF GBP 5,050,376, BEING 5% OF THE NOMINAL VALUE OF THE EXISTING ISSUED SHARE CAPITAL AS AT 30 SEPTEMBER 2017, SUCH AUTHORITY TO EXPIRE AT THE END OF NEXT YEAR'S ANNUAL GENERAL MEETING OF THE COMPANY (OR, IF EARLIER, AT THE CLOSE OF BUSINESS ON 15 FEBRUARY 2019) BUT, IN EACH CASE, PRIOR TO ITS EXPIRY THE COMPANY MAY MAKE OFFERS, AND ENTER INTO AGREEMENTS, WHICH WOULD, OR MIGHT, REQUIRE EQUITY SECURITIES TO BE ALLOTTED (AND/OR TREASURY SHARES TO BE SOLD) AFTER THE POWER ENDS AND THE BOARD MAY ALLOT EQUITY SECURITIES (AND SELL TREASURY SHARES) UNDER ANY SUCH OFFER OR AGREEMENT AS IF THE AUTHORITY HAD NOT EXPIRED </t>
  </si>
  <si>
    <t xml:space="preserve">THAT THE COMPANY BE AND IS HEREBY GIVEN POWER FOR THE PURPOSES OF SECTION 701 OF THE ACT TO MAKE ONE OR MORE MARKET PURCHASES (AS DEFINED IN SECTION 693(4) OF THE ACT) OF ITS ORDINARY SHARES OF 10 PENCE EACH IN THE CAPITAL OF THE COMPANY ('ORDINARY SHARES'), SUCH POWER TO BE LIMITED: (A) TO A MAXIMUM NUMBER OF 101,007,520 ORDINARY SHARES; (B) BY THE CONDITION THAT THE MAXIMUM PRICE, EXCLUSIVE OF EXPENSES, WHICH MAY BE PAID FOR AN ORDINARY SHARE CONTRACTED TO BE PURCHASED ON ANY DAY SHALL BE THE HIGHEST OF: (I) AN AMOUNT EQUAL TO 5% ABOVE THE AVERAGE MARKET VALUE OF AN ORDINARY SHARE FOR THE FIVE BUSINESS DAYS IMMEDIATELY PRECEDING THE DAY ON WHICH THAT ORDINARY SHARE IS CONTRACTED TO BE PURCHASED; AND (II) THE HIGHER OF THE PRICE OF THE LAST INDEPENDENT TRADE AND THE HIGHEST CURRENT INDEPENDENT BID ON THE TRADING VENUE ON WHICH THE PURCHASE IS CARRIED OUT AT THE RELEVANT TIME; AND (C) BY THE CONDITION THAT THE MINIMUM PRICE, EXCLUSIVE OF EXPENSES, WHICH MAY BE PAID FOR AN ORDINARY SHARE IS 10 PENCE, SUCH POWER TO APPLY, UNLESS RENEWED PRIOR TO SUCH TIME, UNTIL THE END OF NEXT YEAR'S ANNUAL GENERAL MEETING OF THE COMPANY (OR, IF EARLIER, UNTIL THE CLOSE OF BUSINESS ON 15 FEBRUARY 2019) BUT SO THAT THE COMPANY MAY ENTER INTO A CONTRACT UNDER WHICH A PURCHASE OF ORDINARY SHARES MAY BE COMPLETED OR EXECUTED WHOLLY OR PARTLY AFTER THE POWER ENDS AND THE COMPANY MAY PURCHASE ORDINARY SHARES IN PURSUANCE OF SUCH CONTRACT AS IF THE POWER HAD NOT ENDED </t>
  </si>
  <si>
    <t xml:space="preserve">THAT A GENERAL MEETING, OTHER THAN AN ANNUAL GENERAL MEETING, MAY BE CALLED ON NOT LESS THAN 14 CLEAR DAYS' NOTICE </t>
  </si>
  <si>
    <t>COMMONWEALTH BANK OF AUSTRALIA, SYDNEY NSW</t>
  </si>
  <si>
    <t xml:space="preserve">RE-ELECTION OF DIRECTOR, SIR DAVID HIGGINS </t>
  </si>
  <si>
    <t xml:space="preserve">RE-ELECTION OF DIRECTOR, MR ANDREW MOHL </t>
  </si>
  <si>
    <t xml:space="preserve">RE-ELECTION OF DIRECTOR, MS WENDY STOPS </t>
  </si>
  <si>
    <t xml:space="preserve">ELECTION OF DIRECTOR, MR ROBERT WHITFIELD </t>
  </si>
  <si>
    <t xml:space="preserve">ADOPTION OF FY17 REMUNERATION REPORT </t>
  </si>
  <si>
    <t xml:space="preserve">CONDITIONAL SPILL RESOLUTION : SUBJECT TO AND CONDITIONAL ON AT LEAST 25% OF THE VOTES CAST ON ITEM 3, BEING CAST AGAINST THE COMPANY'S REMUNERATION REPORT FOR THE FINANCIAL YEAR ENDED 30 JUNE 2017, TO HOLD AN EXTRAORDINARY GENERAL MEETING OF THE COMPANY (SPILL MEETING) WITHIN 90 DAYS OF THIS RESOLUTION PASSING AT WHICH: (A) ALL THE NON-EXECUTIVE DIRECTORS IN OFFICE WHEN THE RESOLUTION TO APPROVE THE DIRECTORS' REPORT FOR THE FINANCIAL YEAR ENDED 30 JUNE 2017 WAS PASSED AND WHO REMAIN IN OFFICE AT THE TIME OF THE SPILL MEETING, CEASE TO HOLD OFFICE IMMEDIATELY BEFORE THE END OF THE SPILL MEETING; AND (B) RESOLUTIONS TO APPOINT PERSONS TO OFFICES THAT WILL BE VACATED IMMEDIATELY BEFORE THE END OF THE SPILL MEETING ARE PUT TO THE VOTE AT THE SPILL MEETING </t>
  </si>
  <si>
    <t xml:space="preserve">PLEASE NOTE THAT THIS RESOLUTION IS A SHAREHOLDER PROPOSAL: RESOLUTION REQUISITIONED BY MEMBERS TO AMEND THE COMPANY'S CONSTITUTION </t>
  </si>
  <si>
    <t>MIRVAC GROUP</t>
  </si>
  <si>
    <t xml:space="preserve">RE-ELECTION OF MS CHRISTINE BARTLETT AS A DIRECTOR </t>
  </si>
  <si>
    <t xml:space="preserve">RE-ELECTION OF MR PETER HAWKINS AS A DIRECTOR </t>
  </si>
  <si>
    <t xml:space="preserve">PARTICIPATION BY THE CEO &amp; MANAGING DIRECTOR IN THE LONG TERM PERFORMANCE PLAN </t>
  </si>
  <si>
    <t>TELSTRA CORPORATION LTD, MELBOURNE VIC</t>
  </si>
  <si>
    <t xml:space="preserve">RE-ELECTION OF DIRECTOR: MR PETER HEARL </t>
  </si>
  <si>
    <t xml:space="preserve">RE-ELECTION OF DIRECTOR: MR JOHN MULLEN </t>
  </si>
  <si>
    <t xml:space="preserve">ALLOCATION OF EQUITY TO THE CEO </t>
  </si>
  <si>
    <t>BRAMBLES LIMITED</t>
  </si>
  <si>
    <t xml:space="preserve">ELECTION OF DIRECTOR NESSA O'SULLIVAN </t>
  </si>
  <si>
    <t xml:space="preserve">RE-ELECTION OF DIRECTOR TAHIRA HASSAN </t>
  </si>
  <si>
    <t xml:space="preserve">RE-ELECTION OF DIRECTOR STEPHEN PAUL JOHNS </t>
  </si>
  <si>
    <t xml:space="preserve">RE-ELECTION OF DIRECTOR BRIAN JAMES LONG </t>
  </si>
  <si>
    <t xml:space="preserve">AMENDMENTS TO THE BRAMBLES LIMITED 2006 PERFORMANCE SHARE PLAN </t>
  </si>
  <si>
    <t xml:space="preserve">ISSUE OF SHARES UNDER THE BRAMBLES LIMITED MYSHARE PLAN </t>
  </si>
  <si>
    <t xml:space="preserve">PARTICIPATION OF GRAHAM CHIPCHASE IN THE AMENDED PERFORMANCE SHARE PLAN </t>
  </si>
  <si>
    <t xml:space="preserve">PARTICIPATION OF NESSA O'SULLIVAN IN THE PERFORMANCE SHARE PLAN OR THE AMENDED PERFORMANCE SHARE PLAN </t>
  </si>
  <si>
    <t xml:space="preserve">PARTICIPATION OF NESSA O'SULLIVAN IN THE MYSHARE PLAN </t>
  </si>
  <si>
    <t>CSL LTD, PARKVILLE VIC</t>
  </si>
  <si>
    <t xml:space="preserve">TO RE-ELECT PROFESSOR JOHN SHINE AS A DIRECTOR </t>
  </si>
  <si>
    <t xml:space="preserve">TO RE-ELECT MR BRUCE BROOK AS A DIRECTOR </t>
  </si>
  <si>
    <t xml:space="preserve">TO RE-ELECT MS CHRISTINE O'REILLY AS A DIRECTOR </t>
  </si>
  <si>
    <t xml:space="preserve">ADOPTION OF THE REMUNERATION REPORT </t>
  </si>
  <si>
    <t xml:space="preserve">GRANT OF PERFORMANCE SHARE UNITS TO THE CHIEF EXECUTIVE OFFICER AND MANAGING DIRECTOR, MR PAUL PERREAULT </t>
  </si>
  <si>
    <t xml:space="preserve">SPILL RESOLUTION (CONTINGENT ITEM): THAT, SUBJECT TO AND CONDITIONAL ON AT LEAST 25% OF THE VOTES CAST ON THE RESOLUTION PROPOSED ON ITEM 3 (ADOPTION OF REMUNERATION REPORT) IN THIS NOTICE OF ANNUAL GENERAL MEETING BEING AGAINST THE ADOPTION OF THE REMUNERATION REPORT, AS REQUIRED BY THE CORPORATIONS ACT 2001 (CTH): (A) AN EXTRAORDINARY GENERAL MEETING OF THE COMPANY (SPILL MEETING) BE HELD WITHIN 90 DAYS AFTER THE PASSING OF THIS RESOLUTION; (B) ALL OF THE NON-EXECUTIVE DIRECTORS OF THE COMPANY IN OFFICE AT THE TIME WHEN THE RESOLUTION TO MAKE THE DIRECTORS' REPORT FOR THE FINANCIAL YEAR ENDED 30 JUNE 2017 WAS PASSED, AND WHO REMAIN IN OFFICE AT THE TIME OF THE SPILL MEETING, CEASE TO HOLD OFFICE IMMEDIATELY BEFORE THE END OF THE SPILL MEETING; AND (C) RESOLUTIONS TO APPOINT PERSONS TO OFFICES THAT WILL BE VACATED IMMEDIATELY BEFORE THE END OF THE SPILL MEETING BE PUT TO THE VOTE AT THE SPILL MEETING </t>
  </si>
  <si>
    <t>PT BANK RAKYAT INDONESIA (PERSERO) TBK, JAKARTA</t>
  </si>
  <si>
    <t xml:space="preserve">APPROVAL ON STOCK SPLIT PLAN </t>
  </si>
  <si>
    <t xml:space="preserve">APPROVAL ON THE CHANGES OF THE COMPANY'S MANAGEMENT </t>
  </si>
  <si>
    <t>AUSTRALIA &amp; NEW ZEALAND BANKING GROUP LTD, MELBOUR</t>
  </si>
  <si>
    <t xml:space="preserve">GRANT OF PERFORMANCE RIGHTS TO MR S C ELLIOTT </t>
  </si>
  <si>
    <t xml:space="preserve">TO RE-ELECT MS I R ATLAS AS BOARD ENDORSED CANDIDATE </t>
  </si>
  <si>
    <t xml:space="preserve">TO RE-ELECT MR D M GONSKI AC AS BOARD ENDORSED CANDIDATE </t>
  </si>
  <si>
    <t xml:space="preserve">TO RE-ELECT MR J T MACFARLANE AS BOARD ENDORSED CANDIDATE </t>
  </si>
  <si>
    <t xml:space="preserve">APPROVAL OF SELECTIVE CAPITAL REDUCTION IN RESPECT OF CPS3 </t>
  </si>
  <si>
    <t>CHINA LIFE INSURANCE COMPANY LIMITED</t>
  </si>
  <si>
    <t xml:space="preserve">TO CONSIDER AND APPROVE THE ELECTION OF MR. YUAN CHANGQING AS A NON-EXECUTIVE DIRECTOR OF THE FIFTH SESSION OF THE BOARD OF DIRECTORS OF THE COMPANY </t>
  </si>
  <si>
    <t xml:space="preserve">TO CONSIDER AND APPROVE THE ELECTION OF MR. LUO ZHAOHUI AS A NON-EMPLOYEE REPRESENTATIVE SUPERVISOR OF THE FIFTH SESSION OF THE SUPERVISORY COMMITTEE OF THE COMPANY </t>
  </si>
  <si>
    <t>INSURANCE AUSTRALIA GROUP LIMITED</t>
  </si>
  <si>
    <t xml:space="preserve">TO ADOPT THE REMUNERATION REPORT </t>
  </si>
  <si>
    <t xml:space="preserve">ALLOCATION OF SHARE RIGHTS TO PETER HARMER, MANAGING DIRECTOR AND CHIEF EXECUTIVE OFFICER (CEO) </t>
  </si>
  <si>
    <t xml:space="preserve">ELECTION OF HELEN NUGENT </t>
  </si>
  <si>
    <t xml:space="preserve">ELECTION OF DUNCAN BOYLE </t>
  </si>
  <si>
    <t xml:space="preserve">RE-ELECTION OF THOMAS POCKETT </t>
  </si>
  <si>
    <t>KONINKLIJKE PHILIPS N.V.</t>
  </si>
  <si>
    <t xml:space="preserve">PROPOSAL TO APPOINT MR M.J. VAN GINNEKEN AS MEMBER OF THE BOARD OF MANAGEMENT WITH EFFECT FROM NOVEMBER 1, 2017 </t>
  </si>
  <si>
    <t xml:space="preserve">PROPOSAL TO AMEND THE ARTICLES OF ASSOCIATION OF THE COMPANY TO THE EFFECT THAT THE SUPERVISORY BOARD DETERMINES THE REQUIRED MINIMUM NUMBER OF MEMBERS OF THE BOARD OF MANAGEMENT: AMEND PARAGRAPHS 1 AND 7 OF ARTICLE 10 </t>
  </si>
  <si>
    <t>ZHUZHOU CRRC TIMES ELECTRIC CO., LTD.</t>
  </si>
  <si>
    <t xml:space="preserve">TO CONSIDER AND APPROVE THE RE-ELECTION OF MR. ZHANG XINNING AS A NON-EXECUTIVE DIRECTOR OF THE COMPANY AND HIS EMOLUMENT </t>
  </si>
  <si>
    <t xml:space="preserve">TO CONSIDER AND APPROVE THE RE-ELECTION OF MR. OUYANG MINGGAO AS AN INDEPENDENT NON-EXECUTIVE DIRECTOR OF THE COMPANY AND HIS EMOLUMENT </t>
  </si>
  <si>
    <t xml:space="preserve">TO CONSIDER AND APPROVE THE ABSORPTION AND MERGER OF TIMES EQUIPMENT BY THE COMPANY, IN ACCORDANCE WITH THE PROPOSAL SET OUT IN APPENDIX II TO THE CIRCULAR, AND TO AUTHORIZE THE BOARD TO IMPLEMENT AND/OR GIVE EFFECT TO THE ABSORPTION AND MERGER, TO EXECUTE ALL NECESSARY DOCUMENTS AND AGREEMENTS AND TO DO ALL SUCH THINGS DEEMED BY THEM TO BE INCIDENTAL TO, ANCILLARY TO OR IN CONNECTION WITH THE ABSORPTION AND MERGER, AND TO APPROVE, RATIFY AND CONFIRM ALL SUCH ACTIONS OF THE BOARD IN RELATION TO THE ABSORPTION AND MERGER </t>
  </si>
  <si>
    <t>SAIC MOTOR CORPORATION LTD, SHANGHAI</t>
  </si>
  <si>
    <t xml:space="preserve">AMENDMENTS TO THE ARTICLES OF ASSOCIATION OF THE COMPANY </t>
  </si>
  <si>
    <t xml:space="preserve">AMENDMENTS TO THE COMPANY'S RULES OF PROCEDURE GOVERNING SHAREHOLDERS' GENERAL MEETINGS </t>
  </si>
  <si>
    <t xml:space="preserve">AMENDMENTS TO THE COMPANY'S RULES OF PROCEDURE GOVERNING MEETINGS OF THE SUPERVISORY COMMITTEE </t>
  </si>
  <si>
    <t xml:space="preserve">BY-ELECTION OF SUPERVISORS </t>
  </si>
  <si>
    <t>THE A2 MILK COMPANY LTD</t>
  </si>
  <si>
    <t xml:space="preserve">THAT ERNST &amp; YOUNG BE RE-APPOINTED AS AUDITORS OF THE COMPANY AND THAT THE DIRECTORS OF THE COMPANY BE AUTHORISED TO FIX THE AUDITOR'S REMUNERATION FOR THE ENSUING YEAR </t>
  </si>
  <si>
    <t xml:space="preserve">THAT JESSE WU, WHO WAS APPOINTED A DIRECTOR OF THE COMPANY BY THE BOARD WITH EFFECT FROM 16 MAY 2017, AND WHO WILL RETIRE AT THE MEETING IN ACCORDANCE WITH THE COMPANY'S CONSTITUTION, BE ELECTED AS A DIRECTOR OF THE COMPANY </t>
  </si>
  <si>
    <t xml:space="preserve">THAT JULIA HOARE, WHO WILL RETIRE AT THE MEETING BY ROTATION IN ACCORDANCE WITH THE COMPANY'S CONSTITUTION, BE RE-ELECTED AS A DIRECTOR OF THE COMPANY </t>
  </si>
  <si>
    <t xml:space="preserve">THAT DAVID HEARN, WHO WILL RETIRE AT THE MEETING BY ROTATION IN ACCORDANCE WITH THE COMPANY'S CONSTITUTION, BE RE-ELECTED AS A DIRECTOR OF THE COMPANY </t>
  </si>
  <si>
    <t>LOCALIZA RENT A CAR SA, BELO HORIZONTE</t>
  </si>
  <si>
    <t xml:space="preserve">TO APPROVE THE COMPANY'S STOCK SPLIT AT THE RATIO OF 3 STOCKS FOR EACH 1 EXISTING STOCK </t>
  </si>
  <si>
    <t xml:space="preserve">TO APPROVE AMENDMENT OF THE COMPANY'S BYLAWS IN ORDER TO INCLUDE A COMPLEMENTARY ACTIVITY TO THE CAR RENTAL DIVISION </t>
  </si>
  <si>
    <t xml:space="preserve">TO APPROVE THE PROPOSAL TO CONSOLIDATE THE AMENDMENTS ON THE PREVIOUS ITEMS, AS WELL AS THE RECTIFICATION OF THE ADDRESS AND ZIP CODE OF THE COMPANY'S HEAD OFFICE IN ITS BYLAWS </t>
  </si>
  <si>
    <t xml:space="preserve">TO APPROVE THE RECTIFICATION AND RATIFICATION OF THE MANAGEMENTS GLOBAL COMPENSATION FOR THE 2017 FISCAL YEAR </t>
  </si>
  <si>
    <t>MINERAL RESOURCES LTD</t>
  </si>
  <si>
    <t xml:space="preserve">RE-ELECTION OF DIRECTOR - MR KELVIN FLYNN </t>
  </si>
  <si>
    <t xml:space="preserve">ELECTION OF DIRECTOR - MR TIM ROBERTS </t>
  </si>
  <si>
    <t xml:space="preserve">ELECTION OF DIRECTOR - MS XI XI </t>
  </si>
  <si>
    <t xml:space="preserve">SPILL RESOLUTION: THAT, FOR THE PURPOSES OF SECTION 250V(1) OF THE CORPORATIONS ACT AND FOR ALL OTHER PURPOSES, APPROVAL IS GIVEN FOR: (A) THE COMPANY TO HOLD ANOTHER MEETING OF SHAREHOLDERS WITHIN 90 DAYS OF THE DATE OF THIS MEETING (SPILL MEETING); AND (B) ALL VACATING DIRECTORS TO CEASE TO HOLD OFFICE IMMEDIATELY BEFORE THE END OF THE SPILL MEETING; AND (C) RESOLUTIONS TO APPOINT PERSONS TO OFFICES THAT WILL BE VACATED PURSUANT TO (B) TO BE PUT TO VOTE AT THE SPILL MEETING </t>
  </si>
  <si>
    <t>Ordinary General Meeting</t>
  </si>
  <si>
    <t>INVESTA OFFICE FUND</t>
  </si>
  <si>
    <t xml:space="preserve">TO APPOINT GAI MCGRATH AS A DIRECTOR </t>
  </si>
  <si>
    <t>IOOF HOLDINGS LTD, MELBOURNE</t>
  </si>
  <si>
    <t xml:space="preserve">TO RE-ELECT MR GEORGE VENARDOS AS A DIRECTOR </t>
  </si>
  <si>
    <t xml:space="preserve">TO RE-ELECT MS JANE HARVEY AS A DIRECTOR </t>
  </si>
  <si>
    <t xml:space="preserve">GRANT OF PERFORMANCE RIGHTS TO THE MANAGING DIRECTOR </t>
  </si>
  <si>
    <t xml:space="preserve">RATIFICATION OF PRIOR ISSUE OF SHARES </t>
  </si>
  <si>
    <t>STOCKLAND, SYDNEY NSW</t>
  </si>
  <si>
    <t xml:space="preserve">ELECTION OF MR ANDREW STEVENS AS A DIRECTOR </t>
  </si>
  <si>
    <t xml:space="preserve">RE-ELECTION OF MR TOM POCKETT AS A DIRECTOR </t>
  </si>
  <si>
    <t xml:space="preserve">APPROVAL OF THE REMUNERATION REPORT </t>
  </si>
  <si>
    <t xml:space="preserve">GRANT OF PERFORMANCE RIGHTS TO MANAGING DIRECTOR </t>
  </si>
  <si>
    <t>HOPEWELL HOLDINGS LTD</t>
  </si>
  <si>
    <t xml:space="preserve">TO RECEIVE AND CONSIDER THE AUDITED CONSOLIDATED FINANCIAL STATEMENTS AND THE REPORT OF THE DIRECTORS AND INDEPENDENT AUDITOR'S REPORT FOR THE YEAR ENDED 30 JUNE 2017 </t>
  </si>
  <si>
    <t xml:space="preserve">TO APPROVE THE RECOMMENDED FINAL DIVIDEND OF HK75 CENTS PER SHARE </t>
  </si>
  <si>
    <t xml:space="preserve">TO APPROVE THE RECOMMENDED SPECIAL FINAL DIVIDEND OF HK45 CENTS PER SHARE </t>
  </si>
  <si>
    <t xml:space="preserve">TO RE-ELECT MR. JOSIAH CHIN LAI KWOK AS DIRECTOR </t>
  </si>
  <si>
    <t xml:space="preserve">TO RE-ELECT LADY WU IVY SAU PING KWOK AS DIRECTOR </t>
  </si>
  <si>
    <t xml:space="preserve">TO RE-ELECT MR. GUY MAN GUY WU AS DIRECTOR </t>
  </si>
  <si>
    <t xml:space="preserve">TO RE-ELECT MS. LINDA LAI CHUEN LOKE AS DIRECTOR </t>
  </si>
  <si>
    <t xml:space="preserve">TO RE-ELECT MR. SUNNY TAN AS DIRECTOR </t>
  </si>
  <si>
    <t xml:space="preserve">TO FIX THE DIRECTORS' FEES </t>
  </si>
  <si>
    <t xml:space="preserve">TO RE-APPOINT MESSRS. DELOITTE TOUCHE TOHMATSU AS AUDITOR AND AUTHORISE THE DIRECTORS TO FIX THEIR REMUNERATION </t>
  </si>
  <si>
    <t xml:space="preserve">TO GIVE A GENERAL MANDATE TO THE DIRECTORS TO BUY BACK SHARES </t>
  </si>
  <si>
    <t xml:space="preserve">TO GIVE A GENERAL MANDATE TO THE DIRECTORS TO ISSUE SHARES </t>
  </si>
  <si>
    <t xml:space="preserve">TO EXTEND THE GENERAL MANDATE TO ISSUE SHARES TO COVER THE SHARES BOUGHT BACK BY THE COMPANY </t>
  </si>
  <si>
    <t xml:space="preserve">TO GIVE A MANDATE TO DIRECTORS TO GRANT SHARE OPTIONS UNDER THE SHARE OPTION SCHEME </t>
  </si>
  <si>
    <t>KWEICHOW MOUTAI CO LTD, ZUNYI</t>
  </si>
  <si>
    <t xml:space="preserve">PROPOSAL TO ELECT SUPERVISORS </t>
  </si>
  <si>
    <t>APA GROUP, SYDNEY</t>
  </si>
  <si>
    <t xml:space="preserve">NOMINATION OF PATRICIA MCKENZIE FOR RE-ELECTION AS A DIRECTOR </t>
  </si>
  <si>
    <t xml:space="preserve">NOMINATION OF MICHAEL FRASER FOR RE-ELECTION AS A DIRECTOR </t>
  </si>
  <si>
    <t>CROMWELL PROPERTY GROUP, BRISBANE</t>
  </si>
  <si>
    <t xml:space="preserve">RE-ELECTION OF MR GEOFFREY LEVY AS A DIRECTOR </t>
  </si>
  <si>
    <t xml:space="preserve">RE-ELECTION OF MR ANDREW KONIG AS A DIRECTOR </t>
  </si>
  <si>
    <t xml:space="preserve">RE-ELECTION OF MS JANE TONGS AS A DIRECTOR </t>
  </si>
  <si>
    <t xml:space="preserve">ELECTION OF MR LEON BLITZ AS A DIRECTOR </t>
  </si>
  <si>
    <t>DISCOVERY LIMITED, SANDTON</t>
  </si>
  <si>
    <t xml:space="preserve">CONSIDERATION OF ANNUAL FINANCIAL STATEMENTS </t>
  </si>
  <si>
    <t xml:space="preserve">RE-APPOINTMENT OF EXTERNAL AUDITOR: PRICEWATERHOUSECOOPERS INC </t>
  </si>
  <si>
    <t xml:space="preserve">ELECTION OF INDEPENDENT AUDIT AND RISK COMMITTEE: MR LES OWEN </t>
  </si>
  <si>
    <t xml:space="preserve">ELECTION OF INDEPENDENT AUDIT AND RISK COMMITTEE: MS SINDI ZILWA </t>
  </si>
  <si>
    <t xml:space="preserve">ELECTION OF INDEPENDENT AUDIT AND RISK COMMITTEE: MS SONJA SEBOTSA </t>
  </si>
  <si>
    <t xml:space="preserve">RE-ELECTION OF DIRECTOR: MR MONTY HILKOWITZ </t>
  </si>
  <si>
    <t xml:space="preserve">RE-ELECTION OF DIRECTOR: MS SINDI ZILWA </t>
  </si>
  <si>
    <t xml:space="preserve">RE-ELECTION OF DIRECTOR: MS FAITH KHANYILE </t>
  </si>
  <si>
    <t xml:space="preserve">RE-ELECTION OF DIRECTOR: MR HERMAN BOSMAN </t>
  </si>
  <si>
    <t xml:space="preserve">RE-ELECTION OF DIRECTOR: MR ROB ENSLIN </t>
  </si>
  <si>
    <t xml:space="preserve">RE-ELECTION OF DIRECTOR: MR DEON VILJOEN </t>
  </si>
  <si>
    <t xml:space="preserve">NON-BINDING ADVISORY VOTE ON THE REMUNERATION POLICY </t>
  </si>
  <si>
    <t xml:space="preserve">NON-BINDING ADVISORY VOTE ON THE IMPLEMENTATION OF THE REMUNERATION POLICY </t>
  </si>
  <si>
    <t xml:space="preserve">DIRECTORS AUTHORITY TO TAKE ALL SUCH ACTIONS NECESSARY TO IMPLEMENT THE AFORESAID ORDINARY RESOLUTIONS AND THE SPECIAL RESOLUTIONS MENTIONED BELOW </t>
  </si>
  <si>
    <t xml:space="preserve">TO GIVE THE DIRECTORS THE GENERAL AUTHORITY TO ALLOT AND ISSUE 10 000 000 A PREFERENCE SHARES </t>
  </si>
  <si>
    <t xml:space="preserve">TO GIVE THE DIRECTORS THE GENERAL AUTHORITY TO ALLOT AND ISSUE 12 000 000 B PREFERENCE SHARES </t>
  </si>
  <si>
    <t xml:space="preserve">TO GIVE THE DIRECTORS THE GENERAL AUTHORITY TO ALLOT AND ISSUE 20 000 000 C PREFERENCE SHARES </t>
  </si>
  <si>
    <t xml:space="preserve">APPROVAL OF NON-EXECUTIVE DIRECTORS REMUNERATION 2016/2017 </t>
  </si>
  <si>
    <t xml:space="preserve">GENERAL AUTHORITY TO REPURCHASE SHARES IN TERMS OF THE JSE LISTINGS REQUIREMENTS </t>
  </si>
  <si>
    <t xml:space="preserve">AUTHORITY TO PROVIDE FINANCIAL ASSISTANCE IN TERMS OF SECTION 44 AND 45 OF THE COMPANIES ACT </t>
  </si>
  <si>
    <t>2A</t>
  </si>
  <si>
    <t>2B</t>
  </si>
  <si>
    <t>3</t>
  </si>
  <si>
    <t>RE-ELECTION OF M A CHANEY AO AS A DIRECTOR</t>
  </si>
  <si>
    <t>RE-ELECTION OF D L SMITH-GANDER AS A DIRECTOR</t>
  </si>
  <si>
    <t>ADOPTION OF THE REMUNERATION REPORT</t>
  </si>
  <si>
    <t>WESFARMERS LTD, PERTH WA</t>
  </si>
  <si>
    <t>BHP BILLITON LTD, MELBOURNE VIC</t>
  </si>
  <si>
    <t>1</t>
  </si>
  <si>
    <t>2</t>
  </si>
  <si>
    <t>4</t>
  </si>
  <si>
    <t>5</t>
  </si>
  <si>
    <t>6</t>
  </si>
  <si>
    <t>7</t>
  </si>
  <si>
    <t>8</t>
  </si>
  <si>
    <t>9</t>
  </si>
  <si>
    <t>10</t>
  </si>
  <si>
    <t>11</t>
  </si>
  <si>
    <t>12</t>
  </si>
  <si>
    <t>13</t>
  </si>
  <si>
    <t>14</t>
  </si>
  <si>
    <t>15</t>
  </si>
  <si>
    <t>16</t>
  </si>
  <si>
    <t>17</t>
  </si>
  <si>
    <t>18</t>
  </si>
  <si>
    <t>19</t>
  </si>
  <si>
    <t>20</t>
  </si>
  <si>
    <t>21</t>
  </si>
  <si>
    <t>22</t>
  </si>
  <si>
    <t>TO RECEIVE THE 2017 FINANCIAL STATEMENTS AND REPORTS FOR BHP</t>
  </si>
  <si>
    <t>TO REAPPOINT KPMG LLP AS THE AUDITOR OF BHP BILLITON PLC</t>
  </si>
  <si>
    <t>TO AUTHORISE THE RISK AND AUDIT COMMITTEE TO AGREE THE REMUNERATION OF THE AUDITOR OF BHP BILLITON PLC</t>
  </si>
  <si>
    <t>TO APPROVE THE GENERAL AUTHORITY TO ISSUE SHARES IN BHP BILLITON PLC</t>
  </si>
  <si>
    <t>TO APPROVE THE AUTHORITY TO ALLOT EQUITY SECURITIES IN BHP BILLITON PLC FOR CASH</t>
  </si>
  <si>
    <t>TO APPROVE THE REPURCHASE OF SHARES IN BHP BILLITON PLC</t>
  </si>
  <si>
    <t>TO APPROVE THE DIRECTORS' REMUNERATION POLICY</t>
  </si>
  <si>
    <t>TO APPROVE THE 2017 REMUNERATION REPORT OTHER THAN THE PART CONTAINING THE DIRECTORS' REMUNERATION POLICY</t>
  </si>
  <si>
    <t>TO APPROVE THE 2017 REMUNERATION REPORT</t>
  </si>
  <si>
    <t>TO APPROVE LEAVING ENTITLEMENTS</t>
  </si>
  <si>
    <t>TO APPROVE THE GRANT TO THE EXECUTIVE DIRECTOR: ANDREW MACKENZIE</t>
  </si>
  <si>
    <t>TO ELECT TERRY BOWEN AS A DIRECTOR OF BHP</t>
  </si>
  <si>
    <t>TO ELECT JOHN MOGFORD AS A DIRECTOR OF BHP</t>
  </si>
  <si>
    <t>TO RE-ELECT MALCOLM BROOMHEAD AS A DIRECTOR OF BHP</t>
  </si>
  <si>
    <t>TO RE-ELECT ANITA FREW AS A DIRECTOR OF BHP</t>
  </si>
  <si>
    <t>TO RE-ELECT CAROLYN HEWSON AS A DIRECTOR OF BHP</t>
  </si>
  <si>
    <t>TO RE-ELECT ANDREW MACKENZIE AS A DIRECTOR OF BHP</t>
  </si>
  <si>
    <t>TO RE-ELECT LINDSAY MAXSTED AS A DIRECTOR OF BHP</t>
  </si>
  <si>
    <t>TO RE-ELECT WAYNE MURDY AS A DIRECTOR OF BHP</t>
  </si>
  <si>
    <t>TO RE-ELECT SHRITI VADERA AS A DIRECTOR OF BHP</t>
  </si>
  <si>
    <t>TO RE-ELECT KEN MACKENZIE AS A DIRECTOR OF BHP</t>
  </si>
  <si>
    <t>PLEASE NOTE THAT THIS RESOLUTION IS A SHAREHOLDER PROPOSAL: TO AMEND THE CONSTITUTION OF BHP BILLITON LIMITED</t>
  </si>
  <si>
    <t>23</t>
  </si>
  <si>
    <t>PLEASE NOTE THAT THIS RESOLUTION IS A SHAREHOLDER PROPOSAL: TO APPROVE MEMBER REQUEST ON PUBLIC POLICY ADVOCACY ON CLIMATE CHANGE AND ENERGY</t>
  </si>
  <si>
    <t>KONINKLIJKE KPN N.V.</t>
  </si>
  <si>
    <t>2.B</t>
  </si>
  <si>
    <t>APPROVE COMPENSATION PAYMENT TO MAXIMO IBARRA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</si>
</sst>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3" x14ac:knownFonts="1">
    <font>
      <sz val="11"/>
      <color theme="1"/>
      <name val="Calibri"/>
      <family val="2"/>
      <scheme val="minor"/>
    </font>
    <font>
      <sz val="8"/>
      <color theme="1"/>
      <name val="Tahoma"/>
      <family val="2"/>
    </font>
    <font>
      <b/>
      <sz val="8"/>
      <color theme="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s>
  <cellStyleXfs count="1">
    <xf numFmtId="0" fontId="0" fillId="0" borderId="0"/>
  </cellStyleXfs>
  <cellXfs count="11">
    <xf numFmtId="0" fontId="0" fillId="0" borderId="0" xfId="0"/>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1" xfId="0" applyFont="1" applyFill="1" applyBorder="1" applyAlignment="1">
      <alignment horizontal="center" vertical="top"/>
    </xf>
    <xf numFmtId="0" fontId="1" fillId="2" borderId="0" xfId="0" applyFont="1" applyFill="1"/>
    <xf numFmtId="0" fontId="1" fillId="2" borderId="1" xfId="0" applyFont="1" applyFill="1" applyBorder="1"/>
    <xf numFmtId="0" fontId="1" fillId="2" borderId="1" xfId="0" applyFont="1" applyFill="1" applyBorder="1" applyAlignment="1">
      <alignment horizontal="center"/>
    </xf>
    <xf numFmtId="0" fontId="1" fillId="2" borderId="2" xfId="0" applyFont="1" applyFill="1" applyBorder="1"/>
    <xf numFmtId="0" fontId="2" fillId="2" borderId="0" xfId="0" applyFont="1" applyFill="1"/>
    <xf numFmtId="164" fontId="1" fillId="2" borderId="1" xfId="0" applyNumberFormat="1" applyFont="1" applyFill="1" applyBorder="1"/>
    <xf numFmtId="0" fontId="1" fillId="2"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520700</xdr:colOff>
      <xdr:row>0</xdr:row>
      <xdr:rowOff>914400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77800"/>
          <a:ext cx="2984500" cy="736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9"/>
  <sheetViews>
    <sheetView tabSelected="1" workbookViewId="0">
      <selection activeCell="A2" sqref="A2"/>
    </sheetView>
  </sheetViews>
  <sheetFormatPr defaultRowHeight="10.5" x14ac:dyDescent="0.15"/>
  <cols>
    <col min="1" max="1" width="16.7109375" style="4" bestFit="1" customWidth="1"/>
    <col min="2" max="2" width="22.7109375" style="4" bestFit="1" customWidth="1"/>
    <col min="3" max="3" width="45" style="4" bestFit="1" customWidth="1"/>
    <col min="4" max="4" width="7.140625" style="4" customWidth="1"/>
    <col min="5" max="5" width="76.85546875" style="4" customWidth="1"/>
    <col min="6" max="12" width="6.140625" style="4" bestFit="1" customWidth="1"/>
    <col min="13" max="16384" width="9.140625" style="4"/>
  </cols>
  <sheetData>
    <row r="1" spans="1:12" ht="84.95" customHeight="1" x14ac:dyDescent="0.15">
      <c r="A1" s="7"/>
    </row>
    <row r="2" spans="1:12" ht="39.75" customHeight="1" x14ac:dyDescent="0.15">
      <c r="A2" s="1" t="s">
        <v>0</v>
      </c>
      <c r="B2" s="8"/>
      <c r="C2" s="8"/>
      <c r="D2" s="8"/>
      <c r="E2" s="8"/>
    </row>
    <row r="3" spans="1:12" x14ac:dyDescent="0.15">
      <c r="A3" s="2" t="s">
        <v>1</v>
      </c>
      <c r="B3" s="2" t="s">
        <v>2</v>
      </c>
      <c r="C3" s="2" t="s">
        <v>3</v>
      </c>
      <c r="D3" s="2" t="s">
        <v>4</v>
      </c>
      <c r="E3" s="2" t="s">
        <v>5</v>
      </c>
      <c r="F3" s="3" t="str">
        <f>"EAA24"</f>
        <v>EAA24</v>
      </c>
      <c r="G3" s="3" t="str">
        <f>"EAA25"</f>
        <v>EAA25</v>
      </c>
      <c r="H3" s="3" t="str">
        <f>"EAA30"</f>
        <v>EAA30</v>
      </c>
      <c r="I3" s="3" t="str">
        <f>"EAA33"</f>
        <v>EAA33</v>
      </c>
      <c r="J3" s="3" t="str">
        <f>"EAA34"</f>
        <v>EAA34</v>
      </c>
      <c r="K3" s="3" t="str">
        <f>"EAA40"</f>
        <v>EAA40</v>
      </c>
      <c r="L3" s="3" t="str">
        <f>"EAA45"</f>
        <v>EAA45</v>
      </c>
    </row>
    <row r="4" spans="1:12" x14ac:dyDescent="0.15">
      <c r="A4" s="9">
        <v>43019</v>
      </c>
      <c r="B4" s="5" t="s">
        <v>6</v>
      </c>
      <c r="C4" s="5" t="s">
        <v>72</v>
      </c>
      <c r="D4" s="5" t="str">
        <f>"1"</f>
        <v>1</v>
      </c>
      <c r="E4" s="5" t="s">
        <v>73</v>
      </c>
      <c r="F4" s="6" t="s">
        <v>10</v>
      </c>
      <c r="G4" s="6" t="s">
        <v>9</v>
      </c>
      <c r="H4" s="6" t="s">
        <v>9</v>
      </c>
      <c r="I4" s="6" t="s">
        <v>9</v>
      </c>
      <c r="J4" s="6" t="s">
        <v>9</v>
      </c>
      <c r="K4" s="6" t="s">
        <v>9</v>
      </c>
      <c r="L4" s="6" t="s">
        <v>9</v>
      </c>
    </row>
    <row r="5" spans="1:12" x14ac:dyDescent="0.15">
      <c r="A5" s="9">
        <v>43019</v>
      </c>
      <c r="B5" s="5" t="s">
        <v>6</v>
      </c>
      <c r="C5" s="5" t="s">
        <v>72</v>
      </c>
      <c r="D5" s="5" t="str">
        <f>"2"</f>
        <v>2</v>
      </c>
      <c r="E5" s="5" t="s">
        <v>74</v>
      </c>
      <c r="F5" s="6" t="s">
        <v>10</v>
      </c>
      <c r="G5" s="6" t="s">
        <v>9</v>
      </c>
      <c r="H5" s="6" t="s">
        <v>9</v>
      </c>
      <c r="I5" s="6" t="s">
        <v>9</v>
      </c>
      <c r="J5" s="6" t="s">
        <v>9</v>
      </c>
      <c r="K5" s="6" t="s">
        <v>9</v>
      </c>
      <c r="L5" s="6" t="s">
        <v>9</v>
      </c>
    </row>
    <row r="6" spans="1:12" x14ac:dyDescent="0.15">
      <c r="A6" s="9">
        <v>43019</v>
      </c>
      <c r="B6" s="5" t="s">
        <v>6</v>
      </c>
      <c r="C6" s="5" t="s">
        <v>72</v>
      </c>
      <c r="D6" s="5" t="str">
        <f>"3"</f>
        <v>3</v>
      </c>
      <c r="E6" s="5" t="s">
        <v>75</v>
      </c>
      <c r="F6" s="6" t="s">
        <v>10</v>
      </c>
      <c r="G6" s="6" t="s">
        <v>9</v>
      </c>
      <c r="H6" s="6" t="s">
        <v>9</v>
      </c>
      <c r="I6" s="6" t="s">
        <v>9</v>
      </c>
      <c r="J6" s="6" t="s">
        <v>9</v>
      </c>
      <c r="K6" s="6" t="s">
        <v>9</v>
      </c>
      <c r="L6" s="6" t="s">
        <v>9</v>
      </c>
    </row>
    <row r="7" spans="1:12" x14ac:dyDescent="0.15">
      <c r="A7" s="9">
        <v>43019</v>
      </c>
      <c r="B7" s="5" t="s">
        <v>6</v>
      </c>
      <c r="C7" s="5" t="s">
        <v>72</v>
      </c>
      <c r="D7" s="5" t="str">
        <f>"4"</f>
        <v>4</v>
      </c>
      <c r="E7" s="5" t="s">
        <v>76</v>
      </c>
      <c r="F7" s="6" t="s">
        <v>10</v>
      </c>
      <c r="G7" s="6" t="s">
        <v>9</v>
      </c>
      <c r="H7" s="6" t="s">
        <v>9</v>
      </c>
      <c r="I7" s="6" t="s">
        <v>9</v>
      </c>
      <c r="J7" s="6" t="s">
        <v>9</v>
      </c>
      <c r="K7" s="6" t="s">
        <v>9</v>
      </c>
      <c r="L7" s="6" t="s">
        <v>9</v>
      </c>
    </row>
    <row r="8" spans="1:12" x14ac:dyDescent="0.15">
      <c r="A8" s="9">
        <v>43019</v>
      </c>
      <c r="B8" s="5" t="s">
        <v>6</v>
      </c>
      <c r="C8" s="5" t="s">
        <v>72</v>
      </c>
      <c r="D8" s="5" t="str">
        <f>"5"</f>
        <v>5</v>
      </c>
      <c r="E8" s="5" t="s">
        <v>77</v>
      </c>
      <c r="F8" s="6" t="s">
        <v>10</v>
      </c>
      <c r="G8" s="6" t="s">
        <v>9</v>
      </c>
      <c r="H8" s="6" t="s">
        <v>9</v>
      </c>
      <c r="I8" s="6" t="s">
        <v>9</v>
      </c>
      <c r="J8" s="6" t="s">
        <v>9</v>
      </c>
      <c r="K8" s="6" t="s">
        <v>9</v>
      </c>
      <c r="L8" s="6" t="s">
        <v>9</v>
      </c>
    </row>
    <row r="9" spans="1:12" x14ac:dyDescent="0.15">
      <c r="A9" s="9">
        <v>43019</v>
      </c>
      <c r="B9" s="5" t="s">
        <v>6</v>
      </c>
      <c r="C9" s="5" t="s">
        <v>72</v>
      </c>
      <c r="D9" s="5" t="str">
        <f>"6"</f>
        <v>6</v>
      </c>
      <c r="E9" s="5" t="s">
        <v>78</v>
      </c>
      <c r="F9" s="6" t="s">
        <v>10</v>
      </c>
      <c r="G9" s="6" t="s">
        <v>9</v>
      </c>
      <c r="H9" s="6" t="s">
        <v>9</v>
      </c>
      <c r="I9" s="6" t="s">
        <v>9</v>
      </c>
      <c r="J9" s="6" t="s">
        <v>9</v>
      </c>
      <c r="K9" s="6" t="s">
        <v>9</v>
      </c>
      <c r="L9" s="6" t="s">
        <v>9</v>
      </c>
    </row>
    <row r="10" spans="1:12" x14ac:dyDescent="0.15">
      <c r="A10" s="9">
        <v>43019</v>
      </c>
      <c r="B10" s="5" t="s">
        <v>6</v>
      </c>
      <c r="C10" s="5" t="s">
        <v>72</v>
      </c>
      <c r="D10" s="5" t="str">
        <f>"7"</f>
        <v>7</v>
      </c>
      <c r="E10" s="5" t="s">
        <v>79</v>
      </c>
      <c r="F10" s="6" t="s">
        <v>10</v>
      </c>
      <c r="G10" s="6" t="s">
        <v>9</v>
      </c>
      <c r="H10" s="6" t="s">
        <v>9</v>
      </c>
      <c r="I10" s="6" t="s">
        <v>9</v>
      </c>
      <c r="J10" s="6" t="s">
        <v>9</v>
      </c>
      <c r="K10" s="6" t="s">
        <v>9</v>
      </c>
      <c r="L10" s="6" t="s">
        <v>9</v>
      </c>
    </row>
    <row r="11" spans="1:12" x14ac:dyDescent="0.15">
      <c r="A11" s="9">
        <v>43019</v>
      </c>
      <c r="B11" s="5" t="s">
        <v>6</v>
      </c>
      <c r="C11" s="5" t="s">
        <v>72</v>
      </c>
      <c r="D11" s="5" t="str">
        <f>"8"</f>
        <v>8</v>
      </c>
      <c r="E11" s="5" t="s">
        <v>80</v>
      </c>
      <c r="F11" s="6" t="s">
        <v>10</v>
      </c>
      <c r="G11" s="6" t="s">
        <v>9</v>
      </c>
      <c r="H11" s="6" t="s">
        <v>9</v>
      </c>
      <c r="I11" s="6" t="s">
        <v>9</v>
      </c>
      <c r="J11" s="6" t="s">
        <v>9</v>
      </c>
      <c r="K11" s="6" t="s">
        <v>9</v>
      </c>
      <c r="L11" s="6" t="s">
        <v>9</v>
      </c>
    </row>
    <row r="12" spans="1:12" x14ac:dyDescent="0.15">
      <c r="A12" s="9">
        <v>43019</v>
      </c>
      <c r="B12" s="5" t="s">
        <v>6</v>
      </c>
      <c r="C12" s="5" t="s">
        <v>72</v>
      </c>
      <c r="D12" s="5" t="str">
        <f>"9"</f>
        <v>9</v>
      </c>
      <c r="E12" s="5" t="s">
        <v>81</v>
      </c>
      <c r="F12" s="6" t="s">
        <v>10</v>
      </c>
      <c r="G12" s="6" t="s">
        <v>9</v>
      </c>
      <c r="H12" s="6" t="s">
        <v>9</v>
      </c>
      <c r="I12" s="6" t="s">
        <v>9</v>
      </c>
      <c r="J12" s="6" t="s">
        <v>9</v>
      </c>
      <c r="K12" s="6" t="s">
        <v>9</v>
      </c>
      <c r="L12" s="6" t="s">
        <v>9</v>
      </c>
    </row>
    <row r="13" spans="1:12" x14ac:dyDescent="0.15">
      <c r="A13" s="9">
        <v>43019</v>
      </c>
      <c r="B13" s="5" t="s">
        <v>6</v>
      </c>
      <c r="C13" s="5" t="s">
        <v>72</v>
      </c>
      <c r="D13" s="5" t="str">
        <f>"10"</f>
        <v>10</v>
      </c>
      <c r="E13" s="5" t="s">
        <v>82</v>
      </c>
      <c r="F13" s="6" t="s">
        <v>10</v>
      </c>
      <c r="G13" s="6" t="s">
        <v>9</v>
      </c>
      <c r="H13" s="6" t="s">
        <v>9</v>
      </c>
      <c r="I13" s="6" t="s">
        <v>9</v>
      </c>
      <c r="J13" s="6" t="s">
        <v>9</v>
      </c>
      <c r="K13" s="6" t="s">
        <v>9</v>
      </c>
      <c r="L13" s="6" t="s">
        <v>9</v>
      </c>
    </row>
    <row r="14" spans="1:12" x14ac:dyDescent="0.15">
      <c r="A14" s="9">
        <v>43019</v>
      </c>
      <c r="B14" s="5" t="s">
        <v>6</v>
      </c>
      <c r="C14" s="5" t="s">
        <v>72</v>
      </c>
      <c r="D14" s="5" t="str">
        <f>"11"</f>
        <v>11</v>
      </c>
      <c r="E14" s="5" t="s">
        <v>83</v>
      </c>
      <c r="F14" s="6" t="s">
        <v>10</v>
      </c>
      <c r="G14" s="6" t="s">
        <v>9</v>
      </c>
      <c r="H14" s="6" t="s">
        <v>9</v>
      </c>
      <c r="I14" s="6" t="s">
        <v>9</v>
      </c>
      <c r="J14" s="6" t="s">
        <v>9</v>
      </c>
      <c r="K14" s="6" t="s">
        <v>9</v>
      </c>
      <c r="L14" s="6" t="s">
        <v>9</v>
      </c>
    </row>
    <row r="15" spans="1:12" x14ac:dyDescent="0.15">
      <c r="A15" s="9">
        <v>43019</v>
      </c>
      <c r="B15" s="5" t="s">
        <v>6</v>
      </c>
      <c r="C15" s="5" t="s">
        <v>72</v>
      </c>
      <c r="D15" s="5" t="str">
        <f>"12"</f>
        <v>12</v>
      </c>
      <c r="E15" s="5" t="s">
        <v>84</v>
      </c>
      <c r="F15" s="6" t="s">
        <v>10</v>
      </c>
      <c r="G15" s="6" t="s">
        <v>9</v>
      </c>
      <c r="H15" s="6" t="s">
        <v>9</v>
      </c>
      <c r="I15" s="6" t="s">
        <v>9</v>
      </c>
      <c r="J15" s="6" t="s">
        <v>9</v>
      </c>
      <c r="K15" s="6" t="s">
        <v>9</v>
      </c>
      <c r="L15" s="6" t="s">
        <v>9</v>
      </c>
    </row>
    <row r="16" spans="1:12" x14ac:dyDescent="0.15">
      <c r="A16" s="9">
        <v>43019</v>
      </c>
      <c r="B16" s="5" t="s">
        <v>6</v>
      </c>
      <c r="C16" s="5" t="s">
        <v>72</v>
      </c>
      <c r="D16" s="5" t="str">
        <f>"13"</f>
        <v>13</v>
      </c>
      <c r="E16" s="5" t="s">
        <v>85</v>
      </c>
      <c r="F16" s="6" t="s">
        <v>10</v>
      </c>
      <c r="G16" s="6" t="s">
        <v>9</v>
      </c>
      <c r="H16" s="6" t="s">
        <v>9</v>
      </c>
      <c r="I16" s="6" t="s">
        <v>9</v>
      </c>
      <c r="J16" s="6" t="s">
        <v>9</v>
      </c>
      <c r="K16" s="6" t="s">
        <v>9</v>
      </c>
      <c r="L16" s="6" t="s">
        <v>9</v>
      </c>
    </row>
    <row r="17" spans="1:12" x14ac:dyDescent="0.15">
      <c r="A17" s="9">
        <v>43019</v>
      </c>
      <c r="B17" s="5" t="s">
        <v>6</v>
      </c>
      <c r="C17" s="5" t="s">
        <v>72</v>
      </c>
      <c r="D17" s="5" t="str">
        <f>"14"</f>
        <v>14</v>
      </c>
      <c r="E17" s="5" t="s">
        <v>86</v>
      </c>
      <c r="F17" s="6" t="s">
        <v>10</v>
      </c>
      <c r="G17" s="6" t="s">
        <v>9</v>
      </c>
      <c r="H17" s="6" t="s">
        <v>9</v>
      </c>
      <c r="I17" s="6" t="s">
        <v>9</v>
      </c>
      <c r="J17" s="6" t="s">
        <v>9</v>
      </c>
      <c r="K17" s="6" t="s">
        <v>9</v>
      </c>
      <c r="L17" s="6" t="s">
        <v>9</v>
      </c>
    </row>
    <row r="18" spans="1:12" x14ac:dyDescent="0.15">
      <c r="A18" s="9">
        <v>43019</v>
      </c>
      <c r="B18" s="5" t="s">
        <v>6</v>
      </c>
      <c r="C18" s="5" t="s">
        <v>72</v>
      </c>
      <c r="D18" s="5" t="str">
        <f>"15"</f>
        <v>15</v>
      </c>
      <c r="E18" s="5" t="s">
        <v>87</v>
      </c>
      <c r="F18" s="6" t="s">
        <v>88</v>
      </c>
      <c r="G18" s="6" t="s">
        <v>9</v>
      </c>
      <c r="H18" s="6" t="s">
        <v>9</v>
      </c>
      <c r="I18" s="6" t="s">
        <v>9</v>
      </c>
      <c r="J18" s="6" t="s">
        <v>9</v>
      </c>
      <c r="K18" s="6" t="s">
        <v>9</v>
      </c>
      <c r="L18" s="6" t="s">
        <v>9</v>
      </c>
    </row>
    <row r="19" spans="1:12" x14ac:dyDescent="0.15">
      <c r="A19" s="9">
        <v>43019</v>
      </c>
      <c r="B19" s="5" t="s">
        <v>6</v>
      </c>
      <c r="C19" s="5" t="s">
        <v>72</v>
      </c>
      <c r="D19" s="5" t="str">
        <f>"16"</f>
        <v>16</v>
      </c>
      <c r="E19" s="5" t="s">
        <v>89</v>
      </c>
      <c r="F19" s="6" t="s">
        <v>10</v>
      </c>
      <c r="G19" s="6" t="s">
        <v>9</v>
      </c>
      <c r="H19" s="6" t="s">
        <v>9</v>
      </c>
      <c r="I19" s="6" t="s">
        <v>9</v>
      </c>
      <c r="J19" s="6" t="s">
        <v>9</v>
      </c>
      <c r="K19" s="6" t="s">
        <v>9</v>
      </c>
      <c r="L19" s="6" t="s">
        <v>9</v>
      </c>
    </row>
    <row r="20" spans="1:12" x14ac:dyDescent="0.15">
      <c r="A20" s="9">
        <v>43019</v>
      </c>
      <c r="B20" s="5" t="s">
        <v>6</v>
      </c>
      <c r="C20" s="5" t="s">
        <v>72</v>
      </c>
      <c r="D20" s="5" t="str">
        <f>"17"</f>
        <v>17</v>
      </c>
      <c r="E20" s="5" t="s">
        <v>90</v>
      </c>
      <c r="F20" s="6" t="s">
        <v>10</v>
      </c>
      <c r="G20" s="6" t="s">
        <v>9</v>
      </c>
      <c r="H20" s="6" t="s">
        <v>9</v>
      </c>
      <c r="I20" s="6" t="s">
        <v>9</v>
      </c>
      <c r="J20" s="6" t="s">
        <v>9</v>
      </c>
      <c r="K20" s="6" t="s">
        <v>9</v>
      </c>
      <c r="L20" s="6" t="s">
        <v>9</v>
      </c>
    </row>
    <row r="21" spans="1:12" x14ac:dyDescent="0.15">
      <c r="A21" s="9">
        <v>43019</v>
      </c>
      <c r="B21" s="5" t="s">
        <v>6</v>
      </c>
      <c r="C21" s="5" t="s">
        <v>72</v>
      </c>
      <c r="D21" s="5" t="str">
        <f>"18"</f>
        <v>18</v>
      </c>
      <c r="E21" s="5" t="s">
        <v>91</v>
      </c>
      <c r="F21" s="6" t="s">
        <v>10</v>
      </c>
      <c r="G21" s="6" t="s">
        <v>9</v>
      </c>
      <c r="H21" s="6" t="s">
        <v>9</v>
      </c>
      <c r="I21" s="6" t="s">
        <v>9</v>
      </c>
      <c r="J21" s="6" t="s">
        <v>9</v>
      </c>
      <c r="K21" s="6" t="s">
        <v>9</v>
      </c>
      <c r="L21" s="6" t="s">
        <v>9</v>
      </c>
    </row>
    <row r="22" spans="1:12" x14ac:dyDescent="0.15">
      <c r="A22" s="9">
        <v>43019</v>
      </c>
      <c r="B22" s="5" t="s">
        <v>6</v>
      </c>
      <c r="C22" s="5" t="s">
        <v>72</v>
      </c>
      <c r="D22" s="5" t="str">
        <f>"19"</f>
        <v>19</v>
      </c>
      <c r="E22" s="5" t="s">
        <v>92</v>
      </c>
      <c r="F22" s="6" t="s">
        <v>10</v>
      </c>
      <c r="G22" s="6" t="s">
        <v>9</v>
      </c>
      <c r="H22" s="6" t="s">
        <v>9</v>
      </c>
      <c r="I22" s="6" t="s">
        <v>9</v>
      </c>
      <c r="J22" s="6" t="s">
        <v>9</v>
      </c>
      <c r="K22" s="6" t="s">
        <v>9</v>
      </c>
      <c r="L22" s="6" t="s">
        <v>9</v>
      </c>
    </row>
    <row r="23" spans="1:12" x14ac:dyDescent="0.15">
      <c r="A23" s="9">
        <v>43019</v>
      </c>
      <c r="B23" s="5" t="s">
        <v>6</v>
      </c>
      <c r="C23" s="5" t="s">
        <v>72</v>
      </c>
      <c r="D23" s="5" t="str">
        <f>"20"</f>
        <v>20</v>
      </c>
      <c r="E23" s="5" t="s">
        <v>93</v>
      </c>
      <c r="F23" s="6" t="s">
        <v>10</v>
      </c>
      <c r="G23" s="6" t="s">
        <v>9</v>
      </c>
      <c r="H23" s="6" t="s">
        <v>9</v>
      </c>
      <c r="I23" s="6" t="s">
        <v>9</v>
      </c>
      <c r="J23" s="6" t="s">
        <v>9</v>
      </c>
      <c r="K23" s="6" t="s">
        <v>9</v>
      </c>
      <c r="L23" s="6" t="s">
        <v>9</v>
      </c>
    </row>
    <row r="24" spans="1:12" x14ac:dyDescent="0.15">
      <c r="A24" s="9">
        <v>43020</v>
      </c>
      <c r="B24" s="5" t="s">
        <v>6</v>
      </c>
      <c r="C24" s="5" t="s">
        <v>106</v>
      </c>
      <c r="D24" s="5" t="str">
        <f>"2.A"</f>
        <v>2.A</v>
      </c>
      <c r="E24" s="5" t="s">
        <v>107</v>
      </c>
      <c r="F24" s="6" t="s">
        <v>9</v>
      </c>
      <c r="G24" s="6" t="s">
        <v>9</v>
      </c>
      <c r="H24" s="6" t="s">
        <v>9</v>
      </c>
      <c r="I24" s="6" t="s">
        <v>10</v>
      </c>
      <c r="J24" s="6" t="s">
        <v>9</v>
      </c>
      <c r="K24" s="6" t="s">
        <v>9</v>
      </c>
      <c r="L24" s="6" t="s">
        <v>9</v>
      </c>
    </row>
    <row r="25" spans="1:12" x14ac:dyDescent="0.15">
      <c r="A25" s="9">
        <v>43020</v>
      </c>
      <c r="B25" s="5" t="s">
        <v>6</v>
      </c>
      <c r="C25" s="5" t="s">
        <v>106</v>
      </c>
      <c r="D25" s="5" t="str">
        <f>"2.B"</f>
        <v>2.B</v>
      </c>
      <c r="E25" s="5" t="s">
        <v>108</v>
      </c>
      <c r="F25" s="6" t="s">
        <v>9</v>
      </c>
      <c r="G25" s="6" t="s">
        <v>9</v>
      </c>
      <c r="H25" s="6" t="s">
        <v>9</v>
      </c>
      <c r="I25" s="6" t="s">
        <v>10</v>
      </c>
      <c r="J25" s="6" t="s">
        <v>9</v>
      </c>
      <c r="K25" s="6" t="s">
        <v>9</v>
      </c>
      <c r="L25" s="6" t="s">
        <v>9</v>
      </c>
    </row>
    <row r="26" spans="1:12" x14ac:dyDescent="0.15">
      <c r="A26" s="9">
        <v>43020</v>
      </c>
      <c r="B26" s="5" t="s">
        <v>6</v>
      </c>
      <c r="C26" s="5" t="s">
        <v>106</v>
      </c>
      <c r="D26" s="5" t="str">
        <f>"2.C"</f>
        <v>2.C</v>
      </c>
      <c r="E26" s="5" t="s">
        <v>109</v>
      </c>
      <c r="F26" s="6" t="s">
        <v>9</v>
      </c>
      <c r="G26" s="6" t="s">
        <v>9</v>
      </c>
      <c r="H26" s="6" t="s">
        <v>9</v>
      </c>
      <c r="I26" s="6" t="s">
        <v>10</v>
      </c>
      <c r="J26" s="6" t="s">
        <v>9</v>
      </c>
      <c r="K26" s="6" t="s">
        <v>9</v>
      </c>
      <c r="L26" s="6" t="s">
        <v>9</v>
      </c>
    </row>
    <row r="27" spans="1:12" x14ac:dyDescent="0.15">
      <c r="A27" s="9">
        <v>43020</v>
      </c>
      <c r="B27" s="5" t="s">
        <v>6</v>
      </c>
      <c r="C27" s="5" t="s">
        <v>106</v>
      </c>
      <c r="D27" s="5" t="str">
        <f>"3"</f>
        <v>3</v>
      </c>
      <c r="E27" s="5" t="s">
        <v>110</v>
      </c>
      <c r="F27" s="6" t="s">
        <v>9</v>
      </c>
      <c r="G27" s="6" t="s">
        <v>9</v>
      </c>
      <c r="H27" s="6" t="s">
        <v>9</v>
      </c>
      <c r="I27" s="6" t="s">
        <v>10</v>
      </c>
      <c r="J27" s="6" t="s">
        <v>9</v>
      </c>
      <c r="K27" s="6" t="s">
        <v>9</v>
      </c>
      <c r="L27" s="6" t="s">
        <v>9</v>
      </c>
    </row>
    <row r="28" spans="1:12" x14ac:dyDescent="0.15">
      <c r="A28" s="9">
        <v>43020</v>
      </c>
      <c r="B28" s="5" t="s">
        <v>6</v>
      </c>
      <c r="C28" s="5" t="s">
        <v>106</v>
      </c>
      <c r="D28" s="5" t="str">
        <f>"4"</f>
        <v>4</v>
      </c>
      <c r="E28" s="5" t="s">
        <v>111</v>
      </c>
      <c r="F28" s="6" t="s">
        <v>9</v>
      </c>
      <c r="G28" s="6" t="s">
        <v>9</v>
      </c>
      <c r="H28" s="6" t="s">
        <v>9</v>
      </c>
      <c r="I28" s="6" t="s">
        <v>10</v>
      </c>
      <c r="J28" s="6" t="s">
        <v>9</v>
      </c>
      <c r="K28" s="6" t="s">
        <v>9</v>
      </c>
      <c r="L28" s="6" t="s">
        <v>9</v>
      </c>
    </row>
    <row r="29" spans="1:12" x14ac:dyDescent="0.15">
      <c r="A29" s="9">
        <v>43025</v>
      </c>
      <c r="B29" s="5" t="s">
        <v>6</v>
      </c>
      <c r="C29" s="5" t="s">
        <v>198</v>
      </c>
      <c r="D29" s="5" t="str">
        <f>"3.A"</f>
        <v>3.A</v>
      </c>
      <c r="E29" s="5" t="s">
        <v>199</v>
      </c>
      <c r="F29" s="6" t="s">
        <v>9</v>
      </c>
      <c r="G29" s="6" t="s">
        <v>9</v>
      </c>
      <c r="H29" s="6" t="s">
        <v>9</v>
      </c>
      <c r="I29" s="6" t="s">
        <v>10</v>
      </c>
      <c r="J29" s="6" t="s">
        <v>10</v>
      </c>
      <c r="K29" s="6" t="s">
        <v>9</v>
      </c>
      <c r="L29" s="6" t="s">
        <v>9</v>
      </c>
    </row>
    <row r="30" spans="1:12" x14ac:dyDescent="0.15">
      <c r="A30" s="9">
        <v>43025</v>
      </c>
      <c r="B30" s="5" t="s">
        <v>6</v>
      </c>
      <c r="C30" s="5" t="s">
        <v>198</v>
      </c>
      <c r="D30" s="5" t="str">
        <f>"3.B"</f>
        <v>3.B</v>
      </c>
      <c r="E30" s="5" t="s">
        <v>200</v>
      </c>
      <c r="F30" s="6" t="s">
        <v>9</v>
      </c>
      <c r="G30" s="6" t="s">
        <v>9</v>
      </c>
      <c r="H30" s="6" t="s">
        <v>9</v>
      </c>
      <c r="I30" s="6" t="s">
        <v>10</v>
      </c>
      <c r="J30" s="6" t="s">
        <v>10</v>
      </c>
      <c r="K30" s="6" t="s">
        <v>9</v>
      </c>
      <c r="L30" s="6" t="s">
        <v>9</v>
      </c>
    </row>
    <row r="31" spans="1:12" x14ac:dyDescent="0.15">
      <c r="A31" s="9">
        <v>43025</v>
      </c>
      <c r="B31" s="5" t="s">
        <v>6</v>
      </c>
      <c r="C31" s="5" t="s">
        <v>198</v>
      </c>
      <c r="D31" s="5" t="str">
        <f>"4"</f>
        <v>4</v>
      </c>
      <c r="E31" s="5" t="s">
        <v>201</v>
      </c>
      <c r="F31" s="6" t="s">
        <v>9</v>
      </c>
      <c r="G31" s="6" t="s">
        <v>9</v>
      </c>
      <c r="H31" s="6" t="s">
        <v>9</v>
      </c>
      <c r="I31" s="6" t="s">
        <v>10</v>
      </c>
      <c r="J31" s="6" t="s">
        <v>10</v>
      </c>
      <c r="K31" s="6" t="s">
        <v>9</v>
      </c>
      <c r="L31" s="6" t="s">
        <v>9</v>
      </c>
    </row>
    <row r="32" spans="1:12" x14ac:dyDescent="0.15">
      <c r="A32" s="9">
        <v>43025</v>
      </c>
      <c r="B32" s="5" t="s">
        <v>6</v>
      </c>
      <c r="C32" s="5" t="s">
        <v>198</v>
      </c>
      <c r="D32" s="5" t="str">
        <f>"5"</f>
        <v>5</v>
      </c>
      <c r="E32" s="5" t="s">
        <v>61</v>
      </c>
      <c r="F32" s="6" t="s">
        <v>9</v>
      </c>
      <c r="G32" s="6" t="s">
        <v>9</v>
      </c>
      <c r="H32" s="6" t="s">
        <v>9</v>
      </c>
      <c r="I32" s="6" t="s">
        <v>10</v>
      </c>
      <c r="J32" s="6" t="s">
        <v>10</v>
      </c>
      <c r="K32" s="6" t="s">
        <v>9</v>
      </c>
      <c r="L32" s="6" t="s">
        <v>9</v>
      </c>
    </row>
    <row r="33" spans="1:12" x14ac:dyDescent="0.15">
      <c r="A33" s="9">
        <v>43026</v>
      </c>
      <c r="B33" s="5" t="s">
        <v>6</v>
      </c>
      <c r="C33" s="5" t="s">
        <v>202</v>
      </c>
      <c r="D33" s="5" t="str">
        <f>"2"</f>
        <v>2</v>
      </c>
      <c r="E33" s="5" t="s">
        <v>61</v>
      </c>
      <c r="F33" s="6" t="s">
        <v>9</v>
      </c>
      <c r="G33" s="6" t="s">
        <v>10</v>
      </c>
      <c r="H33" s="6" t="s">
        <v>9</v>
      </c>
      <c r="I33" s="6" t="s">
        <v>9</v>
      </c>
      <c r="J33" s="6" t="s">
        <v>9</v>
      </c>
      <c r="K33" s="6" t="s">
        <v>9</v>
      </c>
      <c r="L33" s="6" t="s">
        <v>9</v>
      </c>
    </row>
    <row r="34" spans="1:12" x14ac:dyDescent="0.15">
      <c r="A34" s="9">
        <v>43026</v>
      </c>
      <c r="B34" s="5" t="s">
        <v>6</v>
      </c>
      <c r="C34" s="5" t="s">
        <v>202</v>
      </c>
      <c r="D34" s="5" t="str">
        <f>"3"</f>
        <v>3</v>
      </c>
      <c r="E34" s="5" t="s">
        <v>203</v>
      </c>
      <c r="F34" s="6" t="s">
        <v>9</v>
      </c>
      <c r="G34" s="6" t="s">
        <v>10</v>
      </c>
      <c r="H34" s="6" t="s">
        <v>9</v>
      </c>
      <c r="I34" s="6" t="s">
        <v>9</v>
      </c>
      <c r="J34" s="6" t="s">
        <v>9</v>
      </c>
      <c r="K34" s="6" t="s">
        <v>9</v>
      </c>
      <c r="L34" s="6" t="s">
        <v>9</v>
      </c>
    </row>
    <row r="35" spans="1:12" x14ac:dyDescent="0.15">
      <c r="A35" s="9">
        <v>43026</v>
      </c>
      <c r="B35" s="5" t="s">
        <v>6</v>
      </c>
      <c r="C35" s="5" t="s">
        <v>202</v>
      </c>
      <c r="D35" s="5" t="str">
        <f>"4"</f>
        <v>4</v>
      </c>
      <c r="E35" s="5" t="s">
        <v>204</v>
      </c>
      <c r="F35" s="6" t="s">
        <v>9</v>
      </c>
      <c r="G35" s="6" t="s">
        <v>10</v>
      </c>
      <c r="H35" s="6" t="s">
        <v>9</v>
      </c>
      <c r="I35" s="6" t="s">
        <v>9</v>
      </c>
      <c r="J35" s="6" t="s">
        <v>9</v>
      </c>
      <c r="K35" s="6" t="s">
        <v>9</v>
      </c>
      <c r="L35" s="6" t="s">
        <v>9</v>
      </c>
    </row>
    <row r="36" spans="1:12" x14ac:dyDescent="0.15">
      <c r="A36" s="9">
        <v>43026</v>
      </c>
      <c r="B36" s="5" t="s">
        <v>6</v>
      </c>
      <c r="C36" s="5" t="s">
        <v>202</v>
      </c>
      <c r="D36" s="5" t="str">
        <f>"5"</f>
        <v>5</v>
      </c>
      <c r="E36" s="5" t="s">
        <v>205</v>
      </c>
      <c r="F36" s="6" t="s">
        <v>9</v>
      </c>
      <c r="G36" s="6" t="s">
        <v>10</v>
      </c>
      <c r="H36" s="6" t="s">
        <v>9</v>
      </c>
      <c r="I36" s="6" t="s">
        <v>9</v>
      </c>
      <c r="J36" s="6" t="s">
        <v>9</v>
      </c>
      <c r="K36" s="6" t="s">
        <v>9</v>
      </c>
      <c r="L36" s="6" t="s">
        <v>9</v>
      </c>
    </row>
    <row r="37" spans="1:12" x14ac:dyDescent="0.15">
      <c r="A37" s="9">
        <v>43026</v>
      </c>
      <c r="B37" s="5" t="s">
        <v>6</v>
      </c>
      <c r="C37" s="5" t="s">
        <v>202</v>
      </c>
      <c r="D37" s="5" t="str">
        <f>"6"</f>
        <v>6</v>
      </c>
      <c r="E37" s="5" t="s">
        <v>206</v>
      </c>
      <c r="F37" s="6" t="s">
        <v>9</v>
      </c>
      <c r="G37" s="6" t="s">
        <v>10</v>
      </c>
      <c r="H37" s="6" t="s">
        <v>9</v>
      </c>
      <c r="I37" s="6" t="s">
        <v>9</v>
      </c>
      <c r="J37" s="6" t="s">
        <v>9</v>
      </c>
      <c r="K37" s="6" t="s">
        <v>9</v>
      </c>
      <c r="L37" s="6" t="s">
        <v>9</v>
      </c>
    </row>
    <row r="38" spans="1:12" x14ac:dyDescent="0.15">
      <c r="A38" s="9">
        <v>43026</v>
      </c>
      <c r="B38" s="5" t="s">
        <v>6</v>
      </c>
      <c r="C38" s="5" t="s">
        <v>202</v>
      </c>
      <c r="D38" s="5" t="str">
        <f>"7"</f>
        <v>7</v>
      </c>
      <c r="E38" s="5" t="s">
        <v>207</v>
      </c>
      <c r="F38" s="6" t="s">
        <v>9</v>
      </c>
      <c r="G38" s="6" t="s">
        <v>10</v>
      </c>
      <c r="H38" s="6" t="s">
        <v>9</v>
      </c>
      <c r="I38" s="6" t="s">
        <v>9</v>
      </c>
      <c r="J38" s="6" t="s">
        <v>9</v>
      </c>
      <c r="K38" s="6" t="s">
        <v>9</v>
      </c>
      <c r="L38" s="6" t="s">
        <v>9</v>
      </c>
    </row>
    <row r="39" spans="1:12" x14ac:dyDescent="0.15">
      <c r="A39" s="9">
        <v>43026</v>
      </c>
      <c r="B39" s="5" t="s">
        <v>6</v>
      </c>
      <c r="C39" s="5" t="s">
        <v>202</v>
      </c>
      <c r="D39" s="5" t="str">
        <f>"8"</f>
        <v>8</v>
      </c>
      <c r="E39" s="5" t="s">
        <v>208</v>
      </c>
      <c r="F39" s="6" t="s">
        <v>9</v>
      </c>
      <c r="G39" s="6" t="s">
        <v>10</v>
      </c>
      <c r="H39" s="6" t="s">
        <v>9</v>
      </c>
      <c r="I39" s="6" t="s">
        <v>9</v>
      </c>
      <c r="J39" s="6" t="s">
        <v>9</v>
      </c>
      <c r="K39" s="6" t="s">
        <v>9</v>
      </c>
      <c r="L39" s="6" t="s">
        <v>9</v>
      </c>
    </row>
    <row r="40" spans="1:12" x14ac:dyDescent="0.15">
      <c r="A40" s="9">
        <v>43026</v>
      </c>
      <c r="B40" s="5" t="s">
        <v>6</v>
      </c>
      <c r="C40" s="5" t="s">
        <v>202</v>
      </c>
      <c r="D40" s="5" t="str">
        <f>"9"</f>
        <v>9</v>
      </c>
      <c r="E40" s="5" t="s">
        <v>209</v>
      </c>
      <c r="F40" s="6" t="s">
        <v>9</v>
      </c>
      <c r="G40" s="6" t="s">
        <v>10</v>
      </c>
      <c r="H40" s="6" t="s">
        <v>9</v>
      </c>
      <c r="I40" s="6" t="s">
        <v>9</v>
      </c>
      <c r="J40" s="6" t="s">
        <v>9</v>
      </c>
      <c r="K40" s="6" t="s">
        <v>9</v>
      </c>
      <c r="L40" s="6" t="s">
        <v>9</v>
      </c>
    </row>
    <row r="41" spans="1:12" x14ac:dyDescent="0.15">
      <c r="A41" s="9">
        <v>43026</v>
      </c>
      <c r="B41" s="5" t="s">
        <v>6</v>
      </c>
      <c r="C41" s="5" t="s">
        <v>202</v>
      </c>
      <c r="D41" s="5" t="str">
        <f>"10"</f>
        <v>10</v>
      </c>
      <c r="E41" s="5" t="s">
        <v>210</v>
      </c>
      <c r="F41" s="6" t="s">
        <v>9</v>
      </c>
      <c r="G41" s="6" t="s">
        <v>10</v>
      </c>
      <c r="H41" s="6" t="s">
        <v>9</v>
      </c>
      <c r="I41" s="6" t="s">
        <v>9</v>
      </c>
      <c r="J41" s="6" t="s">
        <v>9</v>
      </c>
      <c r="K41" s="6" t="s">
        <v>9</v>
      </c>
      <c r="L41" s="6" t="s">
        <v>9</v>
      </c>
    </row>
    <row r="42" spans="1:12" x14ac:dyDescent="0.15">
      <c r="A42" s="9">
        <v>43026</v>
      </c>
      <c r="B42" s="5" t="s">
        <v>6</v>
      </c>
      <c r="C42" s="5" t="s">
        <v>202</v>
      </c>
      <c r="D42" s="5" t="str">
        <f>"11"</f>
        <v>11</v>
      </c>
      <c r="E42" s="5" t="s">
        <v>211</v>
      </c>
      <c r="F42" s="6" t="s">
        <v>9</v>
      </c>
      <c r="G42" s="6" t="s">
        <v>10</v>
      </c>
      <c r="H42" s="6" t="s">
        <v>9</v>
      </c>
      <c r="I42" s="6" t="s">
        <v>9</v>
      </c>
      <c r="J42" s="6" t="s">
        <v>9</v>
      </c>
      <c r="K42" s="6" t="s">
        <v>9</v>
      </c>
      <c r="L42" s="6" t="s">
        <v>9</v>
      </c>
    </row>
    <row r="43" spans="1:12" x14ac:dyDescent="0.15">
      <c r="A43" s="9">
        <v>43026</v>
      </c>
      <c r="B43" s="5" t="s">
        <v>6</v>
      </c>
      <c r="C43" s="5" t="s">
        <v>212</v>
      </c>
      <c r="D43" s="5" t="str">
        <f>"2.A"</f>
        <v>2.A</v>
      </c>
      <c r="E43" s="5" t="s">
        <v>213</v>
      </c>
      <c r="F43" s="6" t="s">
        <v>10</v>
      </c>
      <c r="G43" s="6" t="s">
        <v>9</v>
      </c>
      <c r="H43" s="6" t="s">
        <v>9</v>
      </c>
      <c r="I43" s="6" t="s">
        <v>9</v>
      </c>
      <c r="J43" s="6" t="s">
        <v>20</v>
      </c>
      <c r="K43" s="6" t="s">
        <v>9</v>
      </c>
      <c r="L43" s="6" t="s">
        <v>9</v>
      </c>
    </row>
    <row r="44" spans="1:12" x14ac:dyDescent="0.15">
      <c r="A44" s="9">
        <v>43026</v>
      </c>
      <c r="B44" s="5" t="s">
        <v>6</v>
      </c>
      <c r="C44" s="5" t="s">
        <v>212</v>
      </c>
      <c r="D44" s="5" t="str">
        <f>"2.B"</f>
        <v>2.B</v>
      </c>
      <c r="E44" s="5" t="s">
        <v>214</v>
      </c>
      <c r="F44" s="6" t="s">
        <v>10</v>
      </c>
      <c r="G44" s="6" t="s">
        <v>9</v>
      </c>
      <c r="H44" s="6" t="s">
        <v>9</v>
      </c>
      <c r="I44" s="6" t="s">
        <v>9</v>
      </c>
      <c r="J44" s="6" t="s">
        <v>10</v>
      </c>
      <c r="K44" s="6" t="s">
        <v>9</v>
      </c>
      <c r="L44" s="6" t="s">
        <v>9</v>
      </c>
    </row>
    <row r="45" spans="1:12" x14ac:dyDescent="0.15">
      <c r="A45" s="9">
        <v>43026</v>
      </c>
      <c r="B45" s="5" t="s">
        <v>6</v>
      </c>
      <c r="C45" s="5" t="s">
        <v>212</v>
      </c>
      <c r="D45" s="5" t="str">
        <f>"2.C"</f>
        <v>2.C</v>
      </c>
      <c r="E45" s="5" t="s">
        <v>215</v>
      </c>
      <c r="F45" s="6" t="s">
        <v>10</v>
      </c>
      <c r="G45" s="6" t="s">
        <v>9</v>
      </c>
      <c r="H45" s="6" t="s">
        <v>9</v>
      </c>
      <c r="I45" s="6" t="s">
        <v>9</v>
      </c>
      <c r="J45" s="6" t="s">
        <v>10</v>
      </c>
      <c r="K45" s="6" t="s">
        <v>9</v>
      </c>
      <c r="L45" s="6" t="s">
        <v>9</v>
      </c>
    </row>
    <row r="46" spans="1:12" x14ac:dyDescent="0.15">
      <c r="A46" s="9">
        <v>43026</v>
      </c>
      <c r="B46" s="5" t="s">
        <v>6</v>
      </c>
      <c r="C46" s="5" t="s">
        <v>212</v>
      </c>
      <c r="D46" s="5" t="str">
        <f>"3"</f>
        <v>3</v>
      </c>
      <c r="E46" s="5" t="s">
        <v>216</v>
      </c>
      <c r="F46" s="6" t="s">
        <v>10</v>
      </c>
      <c r="G46" s="6" t="s">
        <v>9</v>
      </c>
      <c r="H46" s="6" t="s">
        <v>9</v>
      </c>
      <c r="I46" s="6" t="s">
        <v>9</v>
      </c>
      <c r="J46" s="6" t="s">
        <v>10</v>
      </c>
      <c r="K46" s="6" t="s">
        <v>9</v>
      </c>
      <c r="L46" s="6" t="s">
        <v>9</v>
      </c>
    </row>
    <row r="47" spans="1:12" x14ac:dyDescent="0.15">
      <c r="A47" s="9">
        <v>43026</v>
      </c>
      <c r="B47" s="5" t="s">
        <v>6</v>
      </c>
      <c r="C47" s="5" t="s">
        <v>212</v>
      </c>
      <c r="D47" s="5" t="str">
        <f>"4"</f>
        <v>4</v>
      </c>
      <c r="E47" s="5" t="s">
        <v>217</v>
      </c>
      <c r="F47" s="6" t="s">
        <v>10</v>
      </c>
      <c r="G47" s="6" t="s">
        <v>9</v>
      </c>
      <c r="H47" s="6" t="s">
        <v>9</v>
      </c>
      <c r="I47" s="6" t="s">
        <v>9</v>
      </c>
      <c r="J47" s="6" t="s">
        <v>10</v>
      </c>
      <c r="K47" s="6" t="s">
        <v>9</v>
      </c>
      <c r="L47" s="6" t="s">
        <v>9</v>
      </c>
    </row>
    <row r="48" spans="1:12" x14ac:dyDescent="0.15">
      <c r="A48" s="9">
        <v>43026</v>
      </c>
      <c r="B48" s="5" t="s">
        <v>6</v>
      </c>
      <c r="C48" s="5" t="s">
        <v>212</v>
      </c>
      <c r="D48" s="5" t="str">
        <f>"5"</f>
        <v>5</v>
      </c>
      <c r="E48" s="5" t="s">
        <v>218</v>
      </c>
      <c r="F48" s="6" t="s">
        <v>20</v>
      </c>
      <c r="G48" s="6" t="s">
        <v>9</v>
      </c>
      <c r="H48" s="6" t="s">
        <v>9</v>
      </c>
      <c r="I48" s="6" t="s">
        <v>9</v>
      </c>
      <c r="J48" s="6" t="s">
        <v>20</v>
      </c>
      <c r="K48" s="6" t="s">
        <v>9</v>
      </c>
      <c r="L48" s="6" t="s">
        <v>9</v>
      </c>
    </row>
    <row r="49" spans="1:12" x14ac:dyDescent="0.15">
      <c r="A49" s="9">
        <v>43026</v>
      </c>
      <c r="B49" s="5" t="s">
        <v>64</v>
      </c>
      <c r="C49" s="5" t="s">
        <v>219</v>
      </c>
      <c r="D49" s="5" t="str">
        <f>"1"</f>
        <v>1</v>
      </c>
      <c r="E49" s="5" t="s">
        <v>220</v>
      </c>
      <c r="F49" s="6" t="s">
        <v>10</v>
      </c>
      <c r="G49" s="6" t="s">
        <v>9</v>
      </c>
      <c r="H49" s="6" t="s">
        <v>9</v>
      </c>
      <c r="I49" s="6" t="s">
        <v>9</v>
      </c>
      <c r="J49" s="6" t="s">
        <v>9</v>
      </c>
      <c r="K49" s="6" t="s">
        <v>9</v>
      </c>
      <c r="L49" s="6" t="s">
        <v>9</v>
      </c>
    </row>
    <row r="50" spans="1:12" x14ac:dyDescent="0.15">
      <c r="A50" s="9">
        <v>43026</v>
      </c>
      <c r="B50" s="5" t="s">
        <v>64</v>
      </c>
      <c r="C50" s="5" t="s">
        <v>219</v>
      </c>
      <c r="D50" s="5" t="str">
        <f>"2"</f>
        <v>2</v>
      </c>
      <c r="E50" s="5" t="s">
        <v>221</v>
      </c>
      <c r="F50" s="6" t="s">
        <v>20</v>
      </c>
      <c r="G50" s="6" t="s">
        <v>9</v>
      </c>
      <c r="H50" s="6" t="s">
        <v>9</v>
      </c>
      <c r="I50" s="6" t="s">
        <v>9</v>
      </c>
      <c r="J50" s="6" t="s">
        <v>9</v>
      </c>
      <c r="K50" s="6" t="s">
        <v>9</v>
      </c>
      <c r="L50" s="6" t="s">
        <v>9</v>
      </c>
    </row>
    <row r="51" spans="1:12" x14ac:dyDescent="0.15">
      <c r="A51" s="9">
        <v>43028</v>
      </c>
      <c r="B51" s="5" t="s">
        <v>6</v>
      </c>
      <c r="C51" s="5" t="s">
        <v>231</v>
      </c>
      <c r="D51" s="5" t="str">
        <f>"1"</f>
        <v>1</v>
      </c>
      <c r="E51" s="5" t="s">
        <v>232</v>
      </c>
      <c r="F51" s="6" t="s">
        <v>9</v>
      </c>
      <c r="G51" s="6" t="s">
        <v>9</v>
      </c>
      <c r="H51" s="6" t="s">
        <v>9</v>
      </c>
      <c r="I51" s="6" t="s">
        <v>10</v>
      </c>
      <c r="J51" s="6" t="s">
        <v>9</v>
      </c>
      <c r="K51" s="6" t="s">
        <v>9</v>
      </c>
      <c r="L51" s="6" t="s">
        <v>9</v>
      </c>
    </row>
    <row r="52" spans="1:12" x14ac:dyDescent="0.15">
      <c r="A52" s="9">
        <v>43028</v>
      </c>
      <c r="B52" s="5" t="s">
        <v>6</v>
      </c>
      <c r="C52" s="5" t="s">
        <v>231</v>
      </c>
      <c r="D52" s="5" t="str">
        <f>"2"</f>
        <v>2</v>
      </c>
      <c r="E52" s="5" t="s">
        <v>233</v>
      </c>
      <c r="F52" s="6" t="s">
        <v>9</v>
      </c>
      <c r="G52" s="6" t="s">
        <v>9</v>
      </c>
      <c r="H52" s="6" t="s">
        <v>9</v>
      </c>
      <c r="I52" s="6" t="s">
        <v>10</v>
      </c>
      <c r="J52" s="6" t="s">
        <v>9</v>
      </c>
      <c r="K52" s="6" t="s">
        <v>9</v>
      </c>
      <c r="L52" s="6" t="s">
        <v>9</v>
      </c>
    </row>
    <row r="53" spans="1:12" x14ac:dyDescent="0.15">
      <c r="A53" s="9">
        <v>43028</v>
      </c>
      <c r="B53" s="5" t="s">
        <v>6</v>
      </c>
      <c r="C53" s="5" t="s">
        <v>231</v>
      </c>
      <c r="D53" s="5" t="str">
        <f>"3"</f>
        <v>3</v>
      </c>
      <c r="E53" s="5" t="s">
        <v>234</v>
      </c>
      <c r="F53" s="6" t="s">
        <v>9</v>
      </c>
      <c r="G53" s="6" t="s">
        <v>9</v>
      </c>
      <c r="H53" s="6" t="s">
        <v>9</v>
      </c>
      <c r="I53" s="6" t="s">
        <v>10</v>
      </c>
      <c r="J53" s="6" t="s">
        <v>9</v>
      </c>
      <c r="K53" s="6" t="s">
        <v>9</v>
      </c>
      <c r="L53" s="6" t="s">
        <v>9</v>
      </c>
    </row>
    <row r="54" spans="1:12" x14ac:dyDescent="0.15">
      <c r="A54" s="9">
        <v>43028</v>
      </c>
      <c r="B54" s="5" t="s">
        <v>6</v>
      </c>
      <c r="C54" s="5" t="s">
        <v>231</v>
      </c>
      <c r="D54" s="5" t="str">
        <f>"4"</f>
        <v>4</v>
      </c>
      <c r="E54" s="5" t="s">
        <v>235</v>
      </c>
      <c r="F54" s="6" t="s">
        <v>9</v>
      </c>
      <c r="G54" s="6" t="s">
        <v>9</v>
      </c>
      <c r="H54" s="6" t="s">
        <v>9</v>
      </c>
      <c r="I54" s="6" t="s">
        <v>10</v>
      </c>
      <c r="J54" s="6" t="s">
        <v>9</v>
      </c>
      <c r="K54" s="6" t="s">
        <v>9</v>
      </c>
      <c r="L54" s="6" t="s">
        <v>9</v>
      </c>
    </row>
    <row r="55" spans="1:12" x14ac:dyDescent="0.15">
      <c r="A55" s="9">
        <v>43028</v>
      </c>
      <c r="B55" s="5" t="s">
        <v>6</v>
      </c>
      <c r="C55" s="5" t="s">
        <v>231</v>
      </c>
      <c r="D55" s="5" t="str">
        <f>"5"</f>
        <v>5</v>
      </c>
      <c r="E55" s="5" t="s">
        <v>236</v>
      </c>
      <c r="F55" s="6" t="s">
        <v>9</v>
      </c>
      <c r="G55" s="6" t="s">
        <v>9</v>
      </c>
      <c r="H55" s="6" t="s">
        <v>9</v>
      </c>
      <c r="I55" s="6" t="s">
        <v>10</v>
      </c>
      <c r="J55" s="6" t="s">
        <v>9</v>
      </c>
      <c r="K55" s="6" t="s">
        <v>9</v>
      </c>
      <c r="L55" s="6" t="s">
        <v>9</v>
      </c>
    </row>
    <row r="56" spans="1:12" x14ac:dyDescent="0.15">
      <c r="A56" s="9">
        <v>43028</v>
      </c>
      <c r="B56" s="5" t="s">
        <v>64</v>
      </c>
      <c r="C56" s="5" t="s">
        <v>237</v>
      </c>
      <c r="D56" s="5" t="str">
        <f>"1"</f>
        <v>1</v>
      </c>
      <c r="E56" s="5" t="s">
        <v>238</v>
      </c>
      <c r="F56" s="6" t="s">
        <v>9</v>
      </c>
      <c r="G56" s="6" t="s">
        <v>9</v>
      </c>
      <c r="H56" s="6" t="s">
        <v>9</v>
      </c>
      <c r="I56" s="6" t="s">
        <v>9</v>
      </c>
      <c r="J56" s="6" t="s">
        <v>10</v>
      </c>
      <c r="K56" s="6" t="s">
        <v>10</v>
      </c>
      <c r="L56" s="6" t="s">
        <v>9</v>
      </c>
    </row>
    <row r="57" spans="1:12" x14ac:dyDescent="0.15">
      <c r="A57" s="9">
        <v>43028</v>
      </c>
      <c r="B57" s="5" t="s">
        <v>64</v>
      </c>
      <c r="C57" s="5" t="s">
        <v>237</v>
      </c>
      <c r="D57" s="5" t="str">
        <f>"2"</f>
        <v>2</v>
      </c>
      <c r="E57" s="5" t="s">
        <v>239</v>
      </c>
      <c r="F57" s="6" t="s">
        <v>9</v>
      </c>
      <c r="G57" s="6" t="s">
        <v>9</v>
      </c>
      <c r="H57" s="6" t="s">
        <v>9</v>
      </c>
      <c r="I57" s="6" t="s">
        <v>9</v>
      </c>
      <c r="J57" s="6" t="s">
        <v>10</v>
      </c>
      <c r="K57" s="6" t="s">
        <v>10</v>
      </c>
      <c r="L57" s="6" t="s">
        <v>9</v>
      </c>
    </row>
    <row r="58" spans="1:12" x14ac:dyDescent="0.15">
      <c r="A58" s="9">
        <v>43028</v>
      </c>
      <c r="B58" s="5" t="s">
        <v>64</v>
      </c>
      <c r="C58" s="5" t="s">
        <v>240</v>
      </c>
      <c r="D58" s="5" t="str">
        <f>"1"</f>
        <v>1</v>
      </c>
      <c r="E58" s="5" t="s">
        <v>241</v>
      </c>
      <c r="F58" s="6" t="s">
        <v>9</v>
      </c>
      <c r="G58" s="6" t="s">
        <v>10</v>
      </c>
      <c r="H58" s="6" t="s">
        <v>9</v>
      </c>
      <c r="I58" s="6" t="s">
        <v>9</v>
      </c>
      <c r="J58" s="6" t="s">
        <v>9</v>
      </c>
      <c r="K58" s="6" t="s">
        <v>9</v>
      </c>
      <c r="L58" s="6" t="s">
        <v>9</v>
      </c>
    </row>
    <row r="59" spans="1:12" x14ac:dyDescent="0.15">
      <c r="A59" s="9">
        <v>43028</v>
      </c>
      <c r="B59" s="5" t="s">
        <v>64</v>
      </c>
      <c r="C59" s="5" t="s">
        <v>240</v>
      </c>
      <c r="D59" s="5" t="str">
        <f>"2"</f>
        <v>2</v>
      </c>
      <c r="E59" s="5" t="s">
        <v>242</v>
      </c>
      <c r="F59" s="6" t="s">
        <v>9</v>
      </c>
      <c r="G59" s="6" t="s">
        <v>10</v>
      </c>
      <c r="H59" s="6" t="s">
        <v>9</v>
      </c>
      <c r="I59" s="6" t="s">
        <v>9</v>
      </c>
      <c r="J59" s="6" t="s">
        <v>9</v>
      </c>
      <c r="K59" s="6" t="s">
        <v>9</v>
      </c>
      <c r="L59" s="6" t="s">
        <v>9</v>
      </c>
    </row>
    <row r="60" spans="1:12" x14ac:dyDescent="0.15">
      <c r="A60" s="9">
        <v>43028</v>
      </c>
      <c r="B60" s="5" t="s">
        <v>64</v>
      </c>
      <c r="C60" s="5" t="s">
        <v>240</v>
      </c>
      <c r="D60" s="5" t="str">
        <f>"3"</f>
        <v>3</v>
      </c>
      <c r="E60" s="5" t="s">
        <v>243</v>
      </c>
      <c r="F60" s="6" t="s">
        <v>9</v>
      </c>
      <c r="G60" s="6" t="s">
        <v>10</v>
      </c>
      <c r="H60" s="6" t="s">
        <v>9</v>
      </c>
      <c r="I60" s="6" t="s">
        <v>9</v>
      </c>
      <c r="J60" s="6" t="s">
        <v>9</v>
      </c>
      <c r="K60" s="6" t="s">
        <v>9</v>
      </c>
      <c r="L60" s="6" t="s">
        <v>9</v>
      </c>
    </row>
    <row r="61" spans="1:12" x14ac:dyDescent="0.15">
      <c r="A61" s="9">
        <v>43033</v>
      </c>
      <c r="B61" s="5" t="s">
        <v>6</v>
      </c>
      <c r="C61" s="5" t="s">
        <v>272</v>
      </c>
      <c r="D61" s="5" t="str">
        <f>"2"</f>
        <v>2</v>
      </c>
      <c r="E61" s="5" t="s">
        <v>273</v>
      </c>
      <c r="F61" s="6" t="s">
        <v>9</v>
      </c>
      <c r="G61" s="6" t="s">
        <v>9</v>
      </c>
      <c r="H61" s="6" t="s">
        <v>9</v>
      </c>
      <c r="I61" s="6" t="s">
        <v>10</v>
      </c>
      <c r="J61" s="6" t="s">
        <v>9</v>
      </c>
      <c r="K61" s="6" t="s">
        <v>9</v>
      </c>
      <c r="L61" s="6" t="s">
        <v>9</v>
      </c>
    </row>
    <row r="62" spans="1:12" x14ac:dyDescent="0.15">
      <c r="A62" s="9">
        <v>43033</v>
      </c>
      <c r="B62" s="5" t="s">
        <v>6</v>
      </c>
      <c r="C62" s="5" t="s">
        <v>272</v>
      </c>
      <c r="D62" s="5" t="str">
        <f>"3"</f>
        <v>3</v>
      </c>
      <c r="E62" s="5" t="s">
        <v>274</v>
      </c>
      <c r="F62" s="6" t="s">
        <v>9</v>
      </c>
      <c r="G62" s="6" t="s">
        <v>9</v>
      </c>
      <c r="H62" s="6" t="s">
        <v>9</v>
      </c>
      <c r="I62" s="6" t="s">
        <v>10</v>
      </c>
      <c r="J62" s="6" t="s">
        <v>9</v>
      </c>
      <c r="K62" s="6" t="s">
        <v>9</v>
      </c>
      <c r="L62" s="6" t="s">
        <v>9</v>
      </c>
    </row>
    <row r="63" spans="1:12" x14ac:dyDescent="0.15">
      <c r="A63" s="9">
        <v>43033</v>
      </c>
      <c r="B63" s="5" t="s">
        <v>6</v>
      </c>
      <c r="C63" s="5" t="s">
        <v>272</v>
      </c>
      <c r="D63" s="5" t="str">
        <f>"4"</f>
        <v>4</v>
      </c>
      <c r="E63" s="5" t="s">
        <v>275</v>
      </c>
      <c r="F63" s="6" t="s">
        <v>9</v>
      </c>
      <c r="G63" s="6" t="s">
        <v>9</v>
      </c>
      <c r="H63" s="6" t="s">
        <v>9</v>
      </c>
      <c r="I63" s="6" t="s">
        <v>10</v>
      </c>
      <c r="J63" s="6" t="s">
        <v>9</v>
      </c>
      <c r="K63" s="6" t="s">
        <v>9</v>
      </c>
      <c r="L63" s="6" t="s">
        <v>9</v>
      </c>
    </row>
    <row r="64" spans="1:12" x14ac:dyDescent="0.15">
      <c r="A64" s="9">
        <v>43033</v>
      </c>
      <c r="B64" s="5" t="s">
        <v>6</v>
      </c>
      <c r="C64" s="5" t="s">
        <v>272</v>
      </c>
      <c r="D64" s="5" t="str">
        <f>"5"</f>
        <v>5</v>
      </c>
      <c r="E64" s="5" t="s">
        <v>276</v>
      </c>
      <c r="F64" s="6" t="s">
        <v>9</v>
      </c>
      <c r="G64" s="6" t="s">
        <v>9</v>
      </c>
      <c r="H64" s="6" t="s">
        <v>9</v>
      </c>
      <c r="I64" s="6" t="s">
        <v>10</v>
      </c>
      <c r="J64" s="6" t="s">
        <v>9</v>
      </c>
      <c r="K64" s="6" t="s">
        <v>9</v>
      </c>
      <c r="L64" s="6" t="s">
        <v>9</v>
      </c>
    </row>
    <row r="65" spans="1:12" x14ac:dyDescent="0.15">
      <c r="A65" s="9">
        <v>43034</v>
      </c>
      <c r="B65" s="5" t="s">
        <v>6</v>
      </c>
      <c r="C65" s="5" t="s">
        <v>277</v>
      </c>
      <c r="D65" s="5" t="str">
        <f>"1"</f>
        <v>1</v>
      </c>
      <c r="E65" s="5" t="s">
        <v>278</v>
      </c>
      <c r="F65" s="6" t="s">
        <v>9</v>
      </c>
      <c r="G65" s="6" t="s">
        <v>9</v>
      </c>
      <c r="H65" s="6" t="s">
        <v>9</v>
      </c>
      <c r="I65" s="6" t="s">
        <v>10</v>
      </c>
      <c r="J65" s="6" t="s">
        <v>9</v>
      </c>
      <c r="K65" s="6" t="s">
        <v>9</v>
      </c>
      <c r="L65" s="6" t="s">
        <v>9</v>
      </c>
    </row>
    <row r="66" spans="1:12" x14ac:dyDescent="0.15">
      <c r="A66" s="9">
        <v>43034</v>
      </c>
      <c r="B66" s="5" t="s">
        <v>6</v>
      </c>
      <c r="C66" s="5" t="s">
        <v>277</v>
      </c>
      <c r="D66" s="5" t="str">
        <f>"2.A"</f>
        <v>2.A</v>
      </c>
      <c r="E66" s="5" t="s">
        <v>279</v>
      </c>
      <c r="F66" s="6" t="s">
        <v>9</v>
      </c>
      <c r="G66" s="6" t="s">
        <v>9</v>
      </c>
      <c r="H66" s="6" t="s">
        <v>9</v>
      </c>
      <c r="I66" s="6" t="s">
        <v>10</v>
      </c>
      <c r="J66" s="6" t="s">
        <v>9</v>
      </c>
      <c r="K66" s="6" t="s">
        <v>9</v>
      </c>
      <c r="L66" s="6" t="s">
        <v>9</v>
      </c>
    </row>
    <row r="67" spans="1:12" x14ac:dyDescent="0.15">
      <c r="A67" s="9">
        <v>43034</v>
      </c>
      <c r="B67" s="5" t="s">
        <v>6</v>
      </c>
      <c r="C67" s="5" t="s">
        <v>277</v>
      </c>
      <c r="D67" s="5" t="str">
        <f>"2.B"</f>
        <v>2.B</v>
      </c>
      <c r="E67" s="5" t="s">
        <v>280</v>
      </c>
      <c r="F67" s="6" t="s">
        <v>9</v>
      </c>
      <c r="G67" s="6" t="s">
        <v>9</v>
      </c>
      <c r="H67" s="6" t="s">
        <v>9</v>
      </c>
      <c r="I67" s="6" t="s">
        <v>10</v>
      </c>
      <c r="J67" s="6" t="s">
        <v>9</v>
      </c>
      <c r="K67" s="6" t="s">
        <v>9</v>
      </c>
      <c r="L67" s="6" t="s">
        <v>9</v>
      </c>
    </row>
    <row r="68" spans="1:12" x14ac:dyDescent="0.15">
      <c r="A68" s="9">
        <v>43034</v>
      </c>
      <c r="B68" s="5" t="s">
        <v>6</v>
      </c>
      <c r="C68" s="5" t="s">
        <v>277</v>
      </c>
      <c r="D68" s="5" t="str">
        <f>"3.A.I"</f>
        <v>3.A.I</v>
      </c>
      <c r="E68" s="5" t="s">
        <v>281</v>
      </c>
      <c r="F68" s="6" t="s">
        <v>9</v>
      </c>
      <c r="G68" s="6" t="s">
        <v>9</v>
      </c>
      <c r="H68" s="6" t="s">
        <v>9</v>
      </c>
      <c r="I68" s="6" t="s">
        <v>10</v>
      </c>
      <c r="J68" s="6" t="s">
        <v>9</v>
      </c>
      <c r="K68" s="6" t="s">
        <v>9</v>
      </c>
      <c r="L68" s="6" t="s">
        <v>9</v>
      </c>
    </row>
    <row r="69" spans="1:12" x14ac:dyDescent="0.15">
      <c r="A69" s="9">
        <v>43034</v>
      </c>
      <c r="B69" s="5" t="s">
        <v>6</v>
      </c>
      <c r="C69" s="5" t="s">
        <v>277</v>
      </c>
      <c r="D69" s="5" t="str">
        <f>"3.AII"</f>
        <v>3.AII</v>
      </c>
      <c r="E69" s="5" t="s">
        <v>282</v>
      </c>
      <c r="F69" s="6" t="s">
        <v>9</v>
      </c>
      <c r="G69" s="6" t="s">
        <v>9</v>
      </c>
      <c r="H69" s="6" t="s">
        <v>9</v>
      </c>
      <c r="I69" s="6" t="s">
        <v>10</v>
      </c>
      <c r="J69" s="6" t="s">
        <v>9</v>
      </c>
      <c r="K69" s="6" t="s">
        <v>9</v>
      </c>
      <c r="L69" s="6" t="s">
        <v>9</v>
      </c>
    </row>
    <row r="70" spans="1:12" x14ac:dyDescent="0.15">
      <c r="A70" s="9">
        <v>43034</v>
      </c>
      <c r="B70" s="5" t="s">
        <v>6</v>
      </c>
      <c r="C70" s="5" t="s">
        <v>277</v>
      </c>
      <c r="D70" s="5" t="str">
        <f>"3AIII"</f>
        <v>3AIII</v>
      </c>
      <c r="E70" s="5" t="s">
        <v>283</v>
      </c>
      <c r="F70" s="6" t="s">
        <v>9</v>
      </c>
      <c r="G70" s="6" t="s">
        <v>9</v>
      </c>
      <c r="H70" s="6" t="s">
        <v>9</v>
      </c>
      <c r="I70" s="6" t="s">
        <v>20</v>
      </c>
      <c r="J70" s="6" t="s">
        <v>9</v>
      </c>
      <c r="K70" s="6" t="s">
        <v>9</v>
      </c>
      <c r="L70" s="6" t="s">
        <v>9</v>
      </c>
    </row>
    <row r="71" spans="1:12" x14ac:dyDescent="0.15">
      <c r="A71" s="9">
        <v>43034</v>
      </c>
      <c r="B71" s="5" t="s">
        <v>6</v>
      </c>
      <c r="C71" s="5" t="s">
        <v>277</v>
      </c>
      <c r="D71" s="5" t="str">
        <f>"3AIV"</f>
        <v>3AIV</v>
      </c>
      <c r="E71" s="5" t="s">
        <v>284</v>
      </c>
      <c r="F71" s="6" t="s">
        <v>9</v>
      </c>
      <c r="G71" s="6" t="s">
        <v>9</v>
      </c>
      <c r="H71" s="6" t="s">
        <v>9</v>
      </c>
      <c r="I71" s="6" t="s">
        <v>10</v>
      </c>
      <c r="J71" s="6" t="s">
        <v>9</v>
      </c>
      <c r="K71" s="6" t="s">
        <v>9</v>
      </c>
      <c r="L71" s="6" t="s">
        <v>9</v>
      </c>
    </row>
    <row r="72" spans="1:12" x14ac:dyDescent="0.15">
      <c r="A72" s="9">
        <v>43034</v>
      </c>
      <c r="B72" s="5" t="s">
        <v>6</v>
      </c>
      <c r="C72" s="5" t="s">
        <v>277</v>
      </c>
      <c r="D72" s="5" t="str">
        <f>"3.A.V"</f>
        <v>3.A.V</v>
      </c>
      <c r="E72" s="5" t="s">
        <v>285</v>
      </c>
      <c r="F72" s="6" t="s">
        <v>9</v>
      </c>
      <c r="G72" s="6" t="s">
        <v>9</v>
      </c>
      <c r="H72" s="6" t="s">
        <v>9</v>
      </c>
      <c r="I72" s="6" t="s">
        <v>10</v>
      </c>
      <c r="J72" s="6" t="s">
        <v>9</v>
      </c>
      <c r="K72" s="6" t="s">
        <v>9</v>
      </c>
      <c r="L72" s="6" t="s">
        <v>9</v>
      </c>
    </row>
    <row r="73" spans="1:12" x14ac:dyDescent="0.15">
      <c r="A73" s="9">
        <v>43034</v>
      </c>
      <c r="B73" s="5" t="s">
        <v>6</v>
      </c>
      <c r="C73" s="5" t="s">
        <v>277</v>
      </c>
      <c r="D73" s="5" t="str">
        <f>"3.B"</f>
        <v>3.B</v>
      </c>
      <c r="E73" s="5" t="s">
        <v>286</v>
      </c>
      <c r="F73" s="6" t="s">
        <v>9</v>
      </c>
      <c r="G73" s="6" t="s">
        <v>9</v>
      </c>
      <c r="H73" s="6" t="s">
        <v>9</v>
      </c>
      <c r="I73" s="6" t="s">
        <v>10</v>
      </c>
      <c r="J73" s="6" t="s">
        <v>9</v>
      </c>
      <c r="K73" s="6" t="s">
        <v>9</v>
      </c>
      <c r="L73" s="6" t="s">
        <v>9</v>
      </c>
    </row>
    <row r="74" spans="1:12" x14ac:dyDescent="0.15">
      <c r="A74" s="9">
        <v>43034</v>
      </c>
      <c r="B74" s="5" t="s">
        <v>6</v>
      </c>
      <c r="C74" s="5" t="s">
        <v>277</v>
      </c>
      <c r="D74" s="5" t="str">
        <f>"4"</f>
        <v>4</v>
      </c>
      <c r="E74" s="5" t="s">
        <v>287</v>
      </c>
      <c r="F74" s="6" t="s">
        <v>9</v>
      </c>
      <c r="G74" s="6" t="s">
        <v>9</v>
      </c>
      <c r="H74" s="6" t="s">
        <v>9</v>
      </c>
      <c r="I74" s="6" t="s">
        <v>10</v>
      </c>
      <c r="J74" s="6" t="s">
        <v>9</v>
      </c>
      <c r="K74" s="6" t="s">
        <v>9</v>
      </c>
      <c r="L74" s="6" t="s">
        <v>9</v>
      </c>
    </row>
    <row r="75" spans="1:12" x14ac:dyDescent="0.15">
      <c r="A75" s="9">
        <v>43034</v>
      </c>
      <c r="B75" s="5" t="s">
        <v>6</v>
      </c>
      <c r="C75" s="5" t="s">
        <v>277</v>
      </c>
      <c r="D75" s="5" t="str">
        <f>"5.A"</f>
        <v>5.A</v>
      </c>
      <c r="E75" s="5" t="s">
        <v>288</v>
      </c>
      <c r="F75" s="6" t="s">
        <v>9</v>
      </c>
      <c r="G75" s="6" t="s">
        <v>9</v>
      </c>
      <c r="H75" s="6" t="s">
        <v>9</v>
      </c>
      <c r="I75" s="6" t="s">
        <v>10</v>
      </c>
      <c r="J75" s="6" t="s">
        <v>9</v>
      </c>
      <c r="K75" s="6" t="s">
        <v>9</v>
      </c>
      <c r="L75" s="6" t="s">
        <v>9</v>
      </c>
    </row>
    <row r="76" spans="1:12" x14ac:dyDescent="0.15">
      <c r="A76" s="9">
        <v>43034</v>
      </c>
      <c r="B76" s="5" t="s">
        <v>6</v>
      </c>
      <c r="C76" s="5" t="s">
        <v>277</v>
      </c>
      <c r="D76" s="5" t="str">
        <f>"5.B"</f>
        <v>5.B</v>
      </c>
      <c r="E76" s="5" t="s">
        <v>289</v>
      </c>
      <c r="F76" s="6" t="s">
        <v>9</v>
      </c>
      <c r="G76" s="6" t="s">
        <v>9</v>
      </c>
      <c r="H76" s="6" t="s">
        <v>9</v>
      </c>
      <c r="I76" s="6" t="s">
        <v>20</v>
      </c>
      <c r="J76" s="6" t="s">
        <v>9</v>
      </c>
      <c r="K76" s="6" t="s">
        <v>9</v>
      </c>
      <c r="L76" s="6" t="s">
        <v>9</v>
      </c>
    </row>
    <row r="77" spans="1:12" x14ac:dyDescent="0.15">
      <c r="A77" s="9">
        <v>43034</v>
      </c>
      <c r="B77" s="5" t="s">
        <v>6</v>
      </c>
      <c r="C77" s="5" t="s">
        <v>277</v>
      </c>
      <c r="D77" s="5" t="str">
        <f>"5.C"</f>
        <v>5.C</v>
      </c>
      <c r="E77" s="5" t="s">
        <v>290</v>
      </c>
      <c r="F77" s="6" t="s">
        <v>9</v>
      </c>
      <c r="G77" s="6" t="s">
        <v>9</v>
      </c>
      <c r="H77" s="6" t="s">
        <v>9</v>
      </c>
      <c r="I77" s="6" t="s">
        <v>20</v>
      </c>
      <c r="J77" s="6" t="s">
        <v>9</v>
      </c>
      <c r="K77" s="6" t="s">
        <v>9</v>
      </c>
      <c r="L77" s="6" t="s">
        <v>9</v>
      </c>
    </row>
    <row r="78" spans="1:12" x14ac:dyDescent="0.15">
      <c r="A78" s="9">
        <v>43034</v>
      </c>
      <c r="B78" s="5" t="s">
        <v>6</v>
      </c>
      <c r="C78" s="5" t="s">
        <v>277</v>
      </c>
      <c r="D78" s="5" t="str">
        <f>"5.D"</f>
        <v>5.D</v>
      </c>
      <c r="E78" s="5" t="s">
        <v>291</v>
      </c>
      <c r="F78" s="6" t="s">
        <v>9</v>
      </c>
      <c r="G78" s="6" t="s">
        <v>9</v>
      </c>
      <c r="H78" s="6" t="s">
        <v>9</v>
      </c>
      <c r="I78" s="6" t="s">
        <v>20</v>
      </c>
      <c r="J78" s="6" t="s">
        <v>9</v>
      </c>
      <c r="K78" s="6" t="s">
        <v>9</v>
      </c>
      <c r="L78" s="6" t="s">
        <v>9</v>
      </c>
    </row>
    <row r="79" spans="1:12" x14ac:dyDescent="0.15">
      <c r="A79" s="9">
        <v>43034</v>
      </c>
      <c r="B79" s="5" t="s">
        <v>64</v>
      </c>
      <c r="C79" s="5" t="s">
        <v>292</v>
      </c>
      <c r="D79" s="5" t="str">
        <f>"1"</f>
        <v>1</v>
      </c>
      <c r="E79" s="5" t="s">
        <v>293</v>
      </c>
      <c r="F79" s="6" t="s">
        <v>9</v>
      </c>
      <c r="G79" s="6" t="s">
        <v>9</v>
      </c>
      <c r="H79" s="6" t="s">
        <v>10</v>
      </c>
      <c r="I79" s="6" t="s">
        <v>9</v>
      </c>
      <c r="J79" s="6" t="s">
        <v>9</v>
      </c>
      <c r="K79" s="6" t="s">
        <v>9</v>
      </c>
      <c r="L79" s="6" t="s">
        <v>9</v>
      </c>
    </row>
    <row r="80" spans="1:12" x14ac:dyDescent="0.15">
      <c r="A80" s="9">
        <v>43035</v>
      </c>
      <c r="B80" s="5" t="s">
        <v>6</v>
      </c>
      <c r="C80" s="5" t="s">
        <v>294</v>
      </c>
      <c r="D80" s="5" t="str">
        <f>"1"</f>
        <v>1</v>
      </c>
      <c r="E80" s="5" t="s">
        <v>24</v>
      </c>
      <c r="F80" s="6" t="s">
        <v>9</v>
      </c>
      <c r="G80" s="6" t="s">
        <v>9</v>
      </c>
      <c r="H80" s="6" t="s">
        <v>9</v>
      </c>
      <c r="I80" s="6" t="s">
        <v>10</v>
      </c>
      <c r="J80" s="6" t="s">
        <v>9</v>
      </c>
      <c r="K80" s="6" t="s">
        <v>9</v>
      </c>
      <c r="L80" s="6" t="s">
        <v>9</v>
      </c>
    </row>
    <row r="81" spans="1:12" x14ac:dyDescent="0.15">
      <c r="A81" s="9">
        <v>43035</v>
      </c>
      <c r="B81" s="5" t="s">
        <v>6</v>
      </c>
      <c r="C81" s="5" t="s">
        <v>294</v>
      </c>
      <c r="D81" s="5" t="str">
        <f>"2"</f>
        <v>2</v>
      </c>
      <c r="E81" s="5" t="s">
        <v>295</v>
      </c>
      <c r="F81" s="6" t="s">
        <v>9</v>
      </c>
      <c r="G81" s="6" t="s">
        <v>9</v>
      </c>
      <c r="H81" s="6" t="s">
        <v>9</v>
      </c>
      <c r="I81" s="6" t="s">
        <v>10</v>
      </c>
      <c r="J81" s="6" t="s">
        <v>9</v>
      </c>
      <c r="K81" s="6" t="s">
        <v>9</v>
      </c>
      <c r="L81" s="6" t="s">
        <v>9</v>
      </c>
    </row>
    <row r="82" spans="1:12" x14ac:dyDescent="0.15">
      <c r="A82" s="9">
        <v>43035</v>
      </c>
      <c r="B82" s="5" t="s">
        <v>6</v>
      </c>
      <c r="C82" s="5" t="s">
        <v>294</v>
      </c>
      <c r="D82" s="5" t="str">
        <f>"3"</f>
        <v>3</v>
      </c>
      <c r="E82" s="5" t="s">
        <v>296</v>
      </c>
      <c r="F82" s="6" t="s">
        <v>9</v>
      </c>
      <c r="G82" s="6" t="s">
        <v>9</v>
      </c>
      <c r="H82" s="6" t="s">
        <v>9</v>
      </c>
      <c r="I82" s="6" t="s">
        <v>10</v>
      </c>
      <c r="J82" s="6" t="s">
        <v>9</v>
      </c>
      <c r="K82" s="6" t="s">
        <v>9</v>
      </c>
      <c r="L82" s="6" t="s">
        <v>9</v>
      </c>
    </row>
    <row r="83" spans="1:12" x14ac:dyDescent="0.15">
      <c r="A83" s="9">
        <v>43041</v>
      </c>
      <c r="B83" s="5" t="s">
        <v>6</v>
      </c>
      <c r="C83" s="5" t="s">
        <v>22</v>
      </c>
      <c r="D83" s="5" t="str">
        <f>"2"</f>
        <v>2</v>
      </c>
      <c r="E83" s="5" t="s">
        <v>23</v>
      </c>
      <c r="F83" s="6" t="s">
        <v>9</v>
      </c>
      <c r="G83" s="6" t="s">
        <v>9</v>
      </c>
      <c r="H83" s="6" t="s">
        <v>9</v>
      </c>
      <c r="I83" s="6" t="s">
        <v>9</v>
      </c>
      <c r="J83" s="6" t="s">
        <v>10</v>
      </c>
      <c r="K83" s="6" t="s">
        <v>9</v>
      </c>
      <c r="L83" s="6" t="s">
        <v>9</v>
      </c>
    </row>
    <row r="84" spans="1:12" x14ac:dyDescent="0.15">
      <c r="A84" s="9">
        <v>43041</v>
      </c>
      <c r="B84" s="5" t="s">
        <v>6</v>
      </c>
      <c r="C84" s="5" t="s">
        <v>22</v>
      </c>
      <c r="D84" s="5" t="str">
        <f>"3"</f>
        <v>3</v>
      </c>
      <c r="E84" s="5" t="s">
        <v>24</v>
      </c>
      <c r="F84" s="6" t="s">
        <v>9</v>
      </c>
      <c r="G84" s="6" t="s">
        <v>9</v>
      </c>
      <c r="H84" s="6" t="s">
        <v>9</v>
      </c>
      <c r="I84" s="6" t="s">
        <v>9</v>
      </c>
      <c r="J84" s="6" t="s">
        <v>10</v>
      </c>
      <c r="K84" s="6" t="s">
        <v>9</v>
      </c>
      <c r="L84" s="6" t="s">
        <v>9</v>
      </c>
    </row>
    <row r="85" spans="1:12" x14ac:dyDescent="0.15">
      <c r="A85" s="9">
        <v>43041</v>
      </c>
      <c r="B85" s="5" t="s">
        <v>6</v>
      </c>
      <c r="C85" s="5" t="s">
        <v>22</v>
      </c>
      <c r="D85" s="5" t="str">
        <f>"4"</f>
        <v>4</v>
      </c>
      <c r="E85" s="5" t="s">
        <v>25</v>
      </c>
      <c r="F85" s="6" t="s">
        <v>9</v>
      </c>
      <c r="G85" s="6" t="s">
        <v>9</v>
      </c>
      <c r="H85" s="6" t="s">
        <v>9</v>
      </c>
      <c r="I85" s="6" t="s">
        <v>9</v>
      </c>
      <c r="J85" s="6" t="s">
        <v>10</v>
      </c>
      <c r="K85" s="6" t="s">
        <v>9</v>
      </c>
      <c r="L85" s="6" t="s">
        <v>9</v>
      </c>
    </row>
    <row r="86" spans="1:12" x14ac:dyDescent="0.15">
      <c r="A86" s="9">
        <v>43041</v>
      </c>
      <c r="B86" s="5" t="s">
        <v>6</v>
      </c>
      <c r="C86" s="5" t="s">
        <v>22</v>
      </c>
      <c r="D86" s="5" t="str">
        <f>"5"</f>
        <v>5</v>
      </c>
      <c r="E86" s="5" t="s">
        <v>26</v>
      </c>
      <c r="F86" s="6" t="s">
        <v>9</v>
      </c>
      <c r="G86" s="6" t="s">
        <v>9</v>
      </c>
      <c r="H86" s="6" t="s">
        <v>9</v>
      </c>
      <c r="I86" s="6" t="s">
        <v>9</v>
      </c>
      <c r="J86" s="6" t="s">
        <v>10</v>
      </c>
      <c r="K86" s="6" t="s">
        <v>9</v>
      </c>
      <c r="L86" s="6" t="s">
        <v>9</v>
      </c>
    </row>
    <row r="87" spans="1:12" x14ac:dyDescent="0.15">
      <c r="A87" s="9">
        <v>43041</v>
      </c>
      <c r="B87" s="5" t="s">
        <v>6</v>
      </c>
      <c r="C87" s="5" t="s">
        <v>27</v>
      </c>
      <c r="D87" s="5" t="str">
        <f>"1"</f>
        <v>1</v>
      </c>
      <c r="E87" s="5" t="s">
        <v>28</v>
      </c>
      <c r="F87" s="6" t="s">
        <v>9</v>
      </c>
      <c r="G87" s="6" t="s">
        <v>9</v>
      </c>
      <c r="H87" s="6" t="s">
        <v>9</v>
      </c>
      <c r="I87" s="6" t="s">
        <v>10</v>
      </c>
      <c r="J87" s="6" t="s">
        <v>9</v>
      </c>
      <c r="K87" s="6" t="s">
        <v>9</v>
      </c>
      <c r="L87" s="6" t="s">
        <v>9</v>
      </c>
    </row>
    <row r="88" spans="1:12" x14ac:dyDescent="0.15">
      <c r="A88" s="9">
        <v>43041</v>
      </c>
      <c r="B88" s="5" t="s">
        <v>6</v>
      </c>
      <c r="C88" s="5" t="s">
        <v>27</v>
      </c>
      <c r="D88" s="5" t="str">
        <f>"2"</f>
        <v>2</v>
      </c>
      <c r="E88" s="5" t="s">
        <v>29</v>
      </c>
      <c r="F88" s="6" t="s">
        <v>9</v>
      </c>
      <c r="G88" s="6" t="s">
        <v>9</v>
      </c>
      <c r="H88" s="6" t="s">
        <v>9</v>
      </c>
      <c r="I88" s="6" t="s">
        <v>10</v>
      </c>
      <c r="J88" s="6" t="s">
        <v>9</v>
      </c>
      <c r="K88" s="6" t="s">
        <v>9</v>
      </c>
      <c r="L88" s="6" t="s">
        <v>9</v>
      </c>
    </row>
    <row r="89" spans="1:12" x14ac:dyDescent="0.15">
      <c r="A89" s="9">
        <v>43041</v>
      </c>
      <c r="B89" s="5" t="s">
        <v>6</v>
      </c>
      <c r="C89" s="5" t="s">
        <v>27</v>
      </c>
      <c r="D89" s="5" t="str">
        <f>"3"</f>
        <v>3</v>
      </c>
      <c r="E89" s="5" t="s">
        <v>30</v>
      </c>
      <c r="F89" s="6" t="s">
        <v>9</v>
      </c>
      <c r="G89" s="6" t="s">
        <v>9</v>
      </c>
      <c r="H89" s="6" t="s">
        <v>9</v>
      </c>
      <c r="I89" s="6" t="s">
        <v>10</v>
      </c>
      <c r="J89" s="6" t="s">
        <v>9</v>
      </c>
      <c r="K89" s="6" t="s">
        <v>9</v>
      </c>
      <c r="L89" s="6" t="s">
        <v>9</v>
      </c>
    </row>
    <row r="90" spans="1:12" x14ac:dyDescent="0.15">
      <c r="A90" s="9">
        <v>43041</v>
      </c>
      <c r="B90" s="5" t="s">
        <v>6</v>
      </c>
      <c r="C90" s="5" t="s">
        <v>27</v>
      </c>
      <c r="D90" s="5" t="str">
        <f>"4"</f>
        <v>4</v>
      </c>
      <c r="E90" s="5" t="s">
        <v>31</v>
      </c>
      <c r="F90" s="6" t="s">
        <v>9</v>
      </c>
      <c r="G90" s="6" t="s">
        <v>9</v>
      </c>
      <c r="H90" s="6" t="s">
        <v>9</v>
      </c>
      <c r="I90" s="6" t="s">
        <v>10</v>
      </c>
      <c r="J90" s="6" t="s">
        <v>9</v>
      </c>
      <c r="K90" s="6" t="s">
        <v>9</v>
      </c>
      <c r="L90" s="6" t="s">
        <v>9</v>
      </c>
    </row>
    <row r="91" spans="1:12" x14ac:dyDescent="0.15">
      <c r="A91" s="9">
        <v>43042</v>
      </c>
      <c r="B91" s="5" t="s">
        <v>6</v>
      </c>
      <c r="C91" s="5" t="s">
        <v>32</v>
      </c>
      <c r="D91" s="5" t="str">
        <f>"1"</f>
        <v>1</v>
      </c>
      <c r="E91" s="5" t="s">
        <v>33</v>
      </c>
      <c r="F91" s="6" t="s">
        <v>9</v>
      </c>
      <c r="G91" s="6" t="s">
        <v>9</v>
      </c>
      <c r="H91" s="6" t="s">
        <v>9</v>
      </c>
      <c r="I91" s="6" t="s">
        <v>10</v>
      </c>
      <c r="J91" s="6" t="s">
        <v>10</v>
      </c>
      <c r="K91" s="6" t="s">
        <v>9</v>
      </c>
      <c r="L91" s="6" t="s">
        <v>9</v>
      </c>
    </row>
    <row r="92" spans="1:12" x14ac:dyDescent="0.15">
      <c r="A92" s="9">
        <v>43042</v>
      </c>
      <c r="B92" s="5" t="s">
        <v>6</v>
      </c>
      <c r="C92" s="5" t="s">
        <v>32</v>
      </c>
      <c r="D92" s="5" t="str">
        <f>"2"</f>
        <v>2</v>
      </c>
      <c r="E92" s="5" t="s">
        <v>34</v>
      </c>
      <c r="F92" s="6" t="s">
        <v>9</v>
      </c>
      <c r="G92" s="6" t="s">
        <v>9</v>
      </c>
      <c r="H92" s="6" t="s">
        <v>9</v>
      </c>
      <c r="I92" s="6" t="s">
        <v>10</v>
      </c>
      <c r="J92" s="6" t="s">
        <v>10</v>
      </c>
      <c r="K92" s="6" t="s">
        <v>9</v>
      </c>
      <c r="L92" s="6" t="s">
        <v>9</v>
      </c>
    </row>
    <row r="93" spans="1:12" x14ac:dyDescent="0.15">
      <c r="A93" s="9">
        <v>43042</v>
      </c>
      <c r="B93" s="5" t="s">
        <v>6</v>
      </c>
      <c r="C93" s="5" t="s">
        <v>32</v>
      </c>
      <c r="D93" s="5" t="str">
        <f>"3"</f>
        <v>3</v>
      </c>
      <c r="E93" s="5" t="s">
        <v>35</v>
      </c>
      <c r="F93" s="6" t="s">
        <v>9</v>
      </c>
      <c r="G93" s="6" t="s">
        <v>9</v>
      </c>
      <c r="H93" s="6" t="s">
        <v>9</v>
      </c>
      <c r="I93" s="6" t="s">
        <v>10</v>
      </c>
      <c r="J93" s="6" t="s">
        <v>10</v>
      </c>
      <c r="K93" s="6" t="s">
        <v>9</v>
      </c>
      <c r="L93" s="6" t="s">
        <v>9</v>
      </c>
    </row>
    <row r="94" spans="1:12" x14ac:dyDescent="0.15">
      <c r="A94" s="9">
        <v>43042</v>
      </c>
      <c r="B94" s="5" t="s">
        <v>6</v>
      </c>
      <c r="C94" s="5" t="s">
        <v>32</v>
      </c>
      <c r="D94" s="5" t="str">
        <f>"4"</f>
        <v>4</v>
      </c>
      <c r="E94" s="5" t="s">
        <v>36</v>
      </c>
      <c r="F94" s="6" t="s">
        <v>9</v>
      </c>
      <c r="G94" s="6" t="s">
        <v>9</v>
      </c>
      <c r="H94" s="6" t="s">
        <v>9</v>
      </c>
      <c r="I94" s="6" t="s">
        <v>10</v>
      </c>
      <c r="J94" s="6" t="s">
        <v>10</v>
      </c>
      <c r="K94" s="6" t="s">
        <v>9</v>
      </c>
      <c r="L94" s="6" t="s">
        <v>9</v>
      </c>
    </row>
    <row r="95" spans="1:12" x14ac:dyDescent="0.15">
      <c r="A95" s="9">
        <v>43047</v>
      </c>
      <c r="B95" s="5" t="s">
        <v>6</v>
      </c>
      <c r="C95" s="5" t="s">
        <v>37</v>
      </c>
      <c r="D95" s="5" t="str">
        <f>"1"</f>
        <v>1</v>
      </c>
      <c r="E95" s="5" t="s">
        <v>38</v>
      </c>
      <c r="F95" s="6" t="s">
        <v>9</v>
      </c>
      <c r="G95" s="6" t="s">
        <v>10</v>
      </c>
      <c r="H95" s="6" t="s">
        <v>9</v>
      </c>
      <c r="I95" s="6" t="s">
        <v>9</v>
      </c>
      <c r="J95" s="6" t="s">
        <v>9</v>
      </c>
      <c r="K95" s="6" t="s">
        <v>9</v>
      </c>
      <c r="L95" s="6" t="s">
        <v>9</v>
      </c>
    </row>
    <row r="96" spans="1:12" x14ac:dyDescent="0.15">
      <c r="A96" s="9">
        <v>43047</v>
      </c>
      <c r="B96" s="5" t="s">
        <v>6</v>
      </c>
      <c r="C96" s="5" t="s">
        <v>37</v>
      </c>
      <c r="D96" s="5" t="str">
        <f>"2"</f>
        <v>2</v>
      </c>
      <c r="E96" s="5" t="s">
        <v>39</v>
      </c>
      <c r="F96" s="6" t="s">
        <v>9</v>
      </c>
      <c r="G96" s="6" t="s">
        <v>10</v>
      </c>
      <c r="H96" s="6" t="s">
        <v>9</v>
      </c>
      <c r="I96" s="6" t="s">
        <v>9</v>
      </c>
      <c r="J96" s="6" t="s">
        <v>9</v>
      </c>
      <c r="K96" s="6" t="s">
        <v>9</v>
      </c>
      <c r="L96" s="6" t="s">
        <v>9</v>
      </c>
    </row>
    <row r="97" spans="1:12" x14ac:dyDescent="0.15">
      <c r="A97" s="9">
        <v>43047</v>
      </c>
      <c r="B97" s="5" t="s">
        <v>6</v>
      </c>
      <c r="C97" s="5" t="s">
        <v>37</v>
      </c>
      <c r="D97" s="5" t="str">
        <f>"3"</f>
        <v>3</v>
      </c>
      <c r="E97" s="5" t="s">
        <v>40</v>
      </c>
      <c r="F97" s="6" t="s">
        <v>9</v>
      </c>
      <c r="G97" s="6" t="s">
        <v>10</v>
      </c>
      <c r="H97" s="6" t="s">
        <v>9</v>
      </c>
      <c r="I97" s="6" t="s">
        <v>9</v>
      </c>
      <c r="J97" s="6" t="s">
        <v>9</v>
      </c>
      <c r="K97" s="6" t="s">
        <v>9</v>
      </c>
      <c r="L97" s="6" t="s">
        <v>9</v>
      </c>
    </row>
    <row r="98" spans="1:12" x14ac:dyDescent="0.15">
      <c r="A98" s="9">
        <v>43047</v>
      </c>
      <c r="B98" s="5" t="s">
        <v>6</v>
      </c>
      <c r="C98" s="5" t="s">
        <v>37</v>
      </c>
      <c r="D98" s="5" t="str">
        <f>"4"</f>
        <v>4</v>
      </c>
      <c r="E98" s="5" t="s">
        <v>41</v>
      </c>
      <c r="F98" s="6" t="s">
        <v>9</v>
      </c>
      <c r="G98" s="6" t="s">
        <v>10</v>
      </c>
      <c r="H98" s="6" t="s">
        <v>9</v>
      </c>
      <c r="I98" s="6" t="s">
        <v>9</v>
      </c>
      <c r="J98" s="6" t="s">
        <v>9</v>
      </c>
      <c r="K98" s="6" t="s">
        <v>9</v>
      </c>
      <c r="L98" s="6" t="s">
        <v>9</v>
      </c>
    </row>
    <row r="99" spans="1:12" x14ac:dyDescent="0.15">
      <c r="A99" s="9">
        <v>43047</v>
      </c>
      <c r="B99" s="5" t="s">
        <v>6</v>
      </c>
      <c r="C99" s="5" t="s">
        <v>37</v>
      </c>
      <c r="D99" s="5" t="str">
        <f>"5"</f>
        <v>5</v>
      </c>
      <c r="E99" s="5" t="s">
        <v>42</v>
      </c>
      <c r="F99" s="6" t="s">
        <v>9</v>
      </c>
      <c r="G99" s="6" t="s">
        <v>10</v>
      </c>
      <c r="H99" s="6" t="s">
        <v>9</v>
      </c>
      <c r="I99" s="6" t="s">
        <v>9</v>
      </c>
      <c r="J99" s="6" t="s">
        <v>9</v>
      </c>
      <c r="K99" s="6" t="s">
        <v>9</v>
      </c>
      <c r="L99" s="6" t="s">
        <v>9</v>
      </c>
    </row>
    <row r="100" spans="1:12" x14ac:dyDescent="0.15">
      <c r="A100" s="9">
        <v>43047</v>
      </c>
      <c r="B100" s="5" t="s">
        <v>6</v>
      </c>
      <c r="C100" s="5" t="s">
        <v>37</v>
      </c>
      <c r="D100" s="5" t="str">
        <f>"6"</f>
        <v>6</v>
      </c>
      <c r="E100" s="5" t="s">
        <v>43</v>
      </c>
      <c r="F100" s="6" t="s">
        <v>9</v>
      </c>
      <c r="G100" s="6" t="s">
        <v>10</v>
      </c>
      <c r="H100" s="6" t="s">
        <v>9</v>
      </c>
      <c r="I100" s="6" t="s">
        <v>9</v>
      </c>
      <c r="J100" s="6" t="s">
        <v>9</v>
      </c>
      <c r="K100" s="6" t="s">
        <v>9</v>
      </c>
      <c r="L100" s="6" t="s">
        <v>9</v>
      </c>
    </row>
    <row r="101" spans="1:12" x14ac:dyDescent="0.15">
      <c r="A101" s="9">
        <v>43047</v>
      </c>
      <c r="B101" s="5" t="s">
        <v>6</v>
      </c>
      <c r="C101" s="5" t="s">
        <v>37</v>
      </c>
      <c r="D101" s="5" t="str">
        <f>"7"</f>
        <v>7</v>
      </c>
      <c r="E101" s="5" t="s">
        <v>44</v>
      </c>
      <c r="F101" s="6" t="s">
        <v>9</v>
      </c>
      <c r="G101" s="6" t="s">
        <v>10</v>
      </c>
      <c r="H101" s="6" t="s">
        <v>9</v>
      </c>
      <c r="I101" s="6" t="s">
        <v>9</v>
      </c>
      <c r="J101" s="6" t="s">
        <v>9</v>
      </c>
      <c r="K101" s="6" t="s">
        <v>9</v>
      </c>
      <c r="L101" s="6" t="s">
        <v>9</v>
      </c>
    </row>
    <row r="102" spans="1:12" x14ac:dyDescent="0.15">
      <c r="A102" s="9">
        <v>43047</v>
      </c>
      <c r="B102" s="5" t="s">
        <v>6</v>
      </c>
      <c r="C102" s="5" t="s">
        <v>37</v>
      </c>
      <c r="D102" s="5" t="str">
        <f>"8"</f>
        <v>8</v>
      </c>
      <c r="E102" s="5" t="s">
        <v>45</v>
      </c>
      <c r="F102" s="6" t="s">
        <v>9</v>
      </c>
      <c r="G102" s="6" t="s">
        <v>10</v>
      </c>
      <c r="H102" s="6" t="s">
        <v>9</v>
      </c>
      <c r="I102" s="6" t="s">
        <v>9</v>
      </c>
      <c r="J102" s="6" t="s">
        <v>9</v>
      </c>
      <c r="K102" s="6" t="s">
        <v>9</v>
      </c>
      <c r="L102" s="6" t="s">
        <v>9</v>
      </c>
    </row>
    <row r="103" spans="1:12" x14ac:dyDescent="0.15">
      <c r="A103" s="9">
        <v>43047</v>
      </c>
      <c r="B103" s="5" t="s">
        <v>6</v>
      </c>
      <c r="C103" s="5" t="s">
        <v>37</v>
      </c>
      <c r="D103" s="5" t="str">
        <f>"9"</f>
        <v>9</v>
      </c>
      <c r="E103" s="5" t="s">
        <v>46</v>
      </c>
      <c r="F103" s="6" t="s">
        <v>9</v>
      </c>
      <c r="G103" s="6" t="s">
        <v>10</v>
      </c>
      <c r="H103" s="6" t="s">
        <v>9</v>
      </c>
      <c r="I103" s="6" t="s">
        <v>9</v>
      </c>
      <c r="J103" s="6" t="s">
        <v>9</v>
      </c>
      <c r="K103" s="6" t="s">
        <v>9</v>
      </c>
      <c r="L103" s="6" t="s">
        <v>9</v>
      </c>
    </row>
    <row r="104" spans="1:12" x14ac:dyDescent="0.15">
      <c r="A104" s="9">
        <v>43047</v>
      </c>
      <c r="B104" s="5" t="s">
        <v>6</v>
      </c>
      <c r="C104" s="5" t="s">
        <v>37</v>
      </c>
      <c r="D104" s="5" t="str">
        <f>"10"</f>
        <v>10</v>
      </c>
      <c r="E104" s="5" t="s">
        <v>47</v>
      </c>
      <c r="F104" s="6" t="s">
        <v>9</v>
      </c>
      <c r="G104" s="6" t="s">
        <v>10</v>
      </c>
      <c r="H104" s="6" t="s">
        <v>9</v>
      </c>
      <c r="I104" s="6" t="s">
        <v>9</v>
      </c>
      <c r="J104" s="6" t="s">
        <v>9</v>
      </c>
      <c r="K104" s="6" t="s">
        <v>9</v>
      </c>
      <c r="L104" s="6" t="s">
        <v>9</v>
      </c>
    </row>
    <row r="105" spans="1:12" x14ac:dyDescent="0.15">
      <c r="A105" s="9">
        <v>43047</v>
      </c>
      <c r="B105" s="5" t="s">
        <v>6</v>
      </c>
      <c r="C105" s="5" t="s">
        <v>37</v>
      </c>
      <c r="D105" s="5" t="str">
        <f>"11"</f>
        <v>11</v>
      </c>
      <c r="E105" s="5" t="s">
        <v>48</v>
      </c>
      <c r="F105" s="6" t="s">
        <v>9</v>
      </c>
      <c r="G105" s="6" t="s">
        <v>20</v>
      </c>
      <c r="H105" s="6" t="s">
        <v>9</v>
      </c>
      <c r="I105" s="6" t="s">
        <v>9</v>
      </c>
      <c r="J105" s="6" t="s">
        <v>9</v>
      </c>
      <c r="K105" s="6" t="s">
        <v>9</v>
      </c>
      <c r="L105" s="6" t="s">
        <v>9</v>
      </c>
    </row>
    <row r="106" spans="1:12" x14ac:dyDescent="0.15">
      <c r="A106" s="9">
        <v>43047</v>
      </c>
      <c r="B106" s="5" t="s">
        <v>6</v>
      </c>
      <c r="C106" s="5" t="s">
        <v>37</v>
      </c>
      <c r="D106" s="5" t="str">
        <f>"12"</f>
        <v>12</v>
      </c>
      <c r="E106" s="5" t="s">
        <v>49</v>
      </c>
      <c r="F106" s="6" t="s">
        <v>9</v>
      </c>
      <c r="G106" s="6" t="s">
        <v>10</v>
      </c>
      <c r="H106" s="6" t="s">
        <v>9</v>
      </c>
      <c r="I106" s="6" t="s">
        <v>9</v>
      </c>
      <c r="J106" s="6" t="s">
        <v>9</v>
      </c>
      <c r="K106" s="6" t="s">
        <v>9</v>
      </c>
      <c r="L106" s="6" t="s">
        <v>9</v>
      </c>
    </row>
    <row r="107" spans="1:12" x14ac:dyDescent="0.15">
      <c r="A107" s="9">
        <v>43047</v>
      </c>
      <c r="B107" s="5" t="s">
        <v>6</v>
      </c>
      <c r="C107" s="5" t="s">
        <v>37</v>
      </c>
      <c r="D107" s="5" t="str">
        <f>"13"</f>
        <v>13</v>
      </c>
      <c r="E107" s="5" t="s">
        <v>50</v>
      </c>
      <c r="F107" s="6" t="s">
        <v>9</v>
      </c>
      <c r="G107" s="6" t="s">
        <v>10</v>
      </c>
      <c r="H107" s="6" t="s">
        <v>9</v>
      </c>
      <c r="I107" s="6" t="s">
        <v>9</v>
      </c>
      <c r="J107" s="6" t="s">
        <v>9</v>
      </c>
      <c r="K107" s="6" t="s">
        <v>9</v>
      </c>
      <c r="L107" s="6" t="s">
        <v>9</v>
      </c>
    </row>
    <row r="108" spans="1:12" x14ac:dyDescent="0.15">
      <c r="A108" s="9">
        <v>43047</v>
      </c>
      <c r="B108" s="5" t="s">
        <v>6</v>
      </c>
      <c r="C108" s="5" t="s">
        <v>37</v>
      </c>
      <c r="D108" s="5" t="str">
        <f>"14"</f>
        <v>14</v>
      </c>
      <c r="E108" s="5" t="s">
        <v>51</v>
      </c>
      <c r="F108" s="6" t="s">
        <v>9</v>
      </c>
      <c r="G108" s="6" t="s">
        <v>10</v>
      </c>
      <c r="H108" s="6" t="s">
        <v>9</v>
      </c>
      <c r="I108" s="6" t="s">
        <v>9</v>
      </c>
      <c r="J108" s="6" t="s">
        <v>9</v>
      </c>
      <c r="K108" s="6" t="s">
        <v>9</v>
      </c>
      <c r="L108" s="6" t="s">
        <v>9</v>
      </c>
    </row>
    <row r="109" spans="1:12" x14ac:dyDescent="0.15">
      <c r="A109" s="9">
        <v>43047</v>
      </c>
      <c r="B109" s="5" t="s">
        <v>6</v>
      </c>
      <c r="C109" s="5" t="s">
        <v>37</v>
      </c>
      <c r="D109" s="5" t="str">
        <f>"15"</f>
        <v>15</v>
      </c>
      <c r="E109" s="5" t="s">
        <v>52</v>
      </c>
      <c r="F109" s="6" t="s">
        <v>9</v>
      </c>
      <c r="G109" s="6" t="s">
        <v>10</v>
      </c>
      <c r="H109" s="6" t="s">
        <v>9</v>
      </c>
      <c r="I109" s="6" t="s">
        <v>9</v>
      </c>
      <c r="J109" s="6" t="s">
        <v>9</v>
      </c>
      <c r="K109" s="6" t="s">
        <v>9</v>
      </c>
      <c r="L109" s="6" t="s">
        <v>9</v>
      </c>
    </row>
    <row r="110" spans="1:12" x14ac:dyDescent="0.15">
      <c r="A110" s="9">
        <v>43047</v>
      </c>
      <c r="B110" s="5" t="s">
        <v>6</v>
      </c>
      <c r="C110" s="5" t="s">
        <v>37</v>
      </c>
      <c r="D110" s="5" t="str">
        <f>"16"</f>
        <v>16</v>
      </c>
      <c r="E110" s="5" t="s">
        <v>53</v>
      </c>
      <c r="F110" s="6" t="s">
        <v>9</v>
      </c>
      <c r="G110" s="6" t="s">
        <v>10</v>
      </c>
      <c r="H110" s="6" t="s">
        <v>9</v>
      </c>
      <c r="I110" s="6" t="s">
        <v>9</v>
      </c>
      <c r="J110" s="6" t="s">
        <v>9</v>
      </c>
      <c r="K110" s="6" t="s">
        <v>9</v>
      </c>
      <c r="L110" s="6" t="s">
        <v>9</v>
      </c>
    </row>
    <row r="111" spans="1:12" x14ac:dyDescent="0.15">
      <c r="A111" s="9">
        <v>43047</v>
      </c>
      <c r="B111" s="5" t="s">
        <v>6</v>
      </c>
      <c r="C111" s="5" t="s">
        <v>37</v>
      </c>
      <c r="D111" s="5" t="str">
        <f>"17"</f>
        <v>17</v>
      </c>
      <c r="E111" s="5" t="s">
        <v>54</v>
      </c>
      <c r="F111" s="6" t="s">
        <v>9</v>
      </c>
      <c r="G111" s="6" t="s">
        <v>10</v>
      </c>
      <c r="H111" s="6" t="s">
        <v>9</v>
      </c>
      <c r="I111" s="6" t="s">
        <v>9</v>
      </c>
      <c r="J111" s="6" t="s">
        <v>9</v>
      </c>
      <c r="K111" s="6" t="s">
        <v>9</v>
      </c>
      <c r="L111" s="6" t="s">
        <v>9</v>
      </c>
    </row>
    <row r="112" spans="1:12" x14ac:dyDescent="0.15">
      <c r="A112" s="9">
        <v>43047</v>
      </c>
      <c r="B112" s="5" t="s">
        <v>6</v>
      </c>
      <c r="C112" s="5" t="s">
        <v>37</v>
      </c>
      <c r="D112" s="5" t="str">
        <f>"18"</f>
        <v>18</v>
      </c>
      <c r="E112" s="5" t="s">
        <v>55</v>
      </c>
      <c r="F112" s="6" t="s">
        <v>9</v>
      </c>
      <c r="G112" s="6" t="s">
        <v>10</v>
      </c>
      <c r="H112" s="6" t="s">
        <v>9</v>
      </c>
      <c r="I112" s="6" t="s">
        <v>9</v>
      </c>
      <c r="J112" s="6" t="s">
        <v>9</v>
      </c>
      <c r="K112" s="6" t="s">
        <v>9</v>
      </c>
      <c r="L112" s="6" t="s">
        <v>9</v>
      </c>
    </row>
    <row r="113" spans="1:12" x14ac:dyDescent="0.15">
      <c r="A113" s="9">
        <v>43047</v>
      </c>
      <c r="B113" s="5" t="s">
        <v>6</v>
      </c>
      <c r="C113" s="5" t="s">
        <v>56</v>
      </c>
      <c r="D113" s="5" t="str">
        <f>"1"</f>
        <v>1</v>
      </c>
      <c r="E113" s="5" t="s">
        <v>57</v>
      </c>
      <c r="F113" s="6" t="s">
        <v>9</v>
      </c>
      <c r="G113" s="6" t="s">
        <v>9</v>
      </c>
      <c r="H113" s="6" t="s">
        <v>9</v>
      </c>
      <c r="I113" s="6" t="s">
        <v>9</v>
      </c>
      <c r="J113" s="6" t="s">
        <v>10</v>
      </c>
      <c r="K113" s="6" t="s">
        <v>9</v>
      </c>
      <c r="L113" s="6" t="s">
        <v>9</v>
      </c>
    </row>
    <row r="114" spans="1:12" x14ac:dyDescent="0.15">
      <c r="A114" s="9">
        <v>43047</v>
      </c>
      <c r="B114" s="5" t="s">
        <v>6</v>
      </c>
      <c r="C114" s="5" t="s">
        <v>56</v>
      </c>
      <c r="D114" s="5" t="str">
        <f>"2"</f>
        <v>2</v>
      </c>
      <c r="E114" s="5" t="s">
        <v>58</v>
      </c>
      <c r="F114" s="6" t="s">
        <v>9</v>
      </c>
      <c r="G114" s="6" t="s">
        <v>9</v>
      </c>
      <c r="H114" s="6" t="s">
        <v>9</v>
      </c>
      <c r="I114" s="6" t="s">
        <v>9</v>
      </c>
      <c r="J114" s="6" t="s">
        <v>10</v>
      </c>
      <c r="K114" s="6" t="s">
        <v>9</v>
      </c>
      <c r="L114" s="6" t="s">
        <v>9</v>
      </c>
    </row>
    <row r="115" spans="1:12" x14ac:dyDescent="0.15">
      <c r="A115" s="9">
        <v>43047</v>
      </c>
      <c r="B115" s="5" t="s">
        <v>6</v>
      </c>
      <c r="C115" s="5" t="s">
        <v>56</v>
      </c>
      <c r="D115" s="5" t="str">
        <f>"3"</f>
        <v>3</v>
      </c>
      <c r="E115" s="5" t="s">
        <v>59</v>
      </c>
      <c r="F115" s="6" t="s">
        <v>9</v>
      </c>
      <c r="G115" s="6" t="s">
        <v>9</v>
      </c>
      <c r="H115" s="6" t="s">
        <v>9</v>
      </c>
      <c r="I115" s="6" t="s">
        <v>9</v>
      </c>
      <c r="J115" s="6" t="s">
        <v>10</v>
      </c>
      <c r="K115" s="6" t="s">
        <v>9</v>
      </c>
      <c r="L115" s="6" t="s">
        <v>9</v>
      </c>
    </row>
    <row r="116" spans="1:12" x14ac:dyDescent="0.15">
      <c r="A116" s="9">
        <v>43047</v>
      </c>
      <c r="B116" s="5" t="s">
        <v>6</v>
      </c>
      <c r="C116" s="5" t="s">
        <v>56</v>
      </c>
      <c r="D116" s="5" t="str">
        <f>"4"</f>
        <v>4</v>
      </c>
      <c r="E116" s="5" t="s">
        <v>60</v>
      </c>
      <c r="F116" s="6" t="s">
        <v>9</v>
      </c>
      <c r="G116" s="6" t="s">
        <v>9</v>
      </c>
      <c r="H116" s="6" t="s">
        <v>9</v>
      </c>
      <c r="I116" s="6" t="s">
        <v>9</v>
      </c>
      <c r="J116" s="6" t="s">
        <v>10</v>
      </c>
      <c r="K116" s="6" t="s">
        <v>9</v>
      </c>
      <c r="L116" s="6" t="s">
        <v>9</v>
      </c>
    </row>
    <row r="117" spans="1:12" x14ac:dyDescent="0.15">
      <c r="A117" s="9">
        <v>43047</v>
      </c>
      <c r="B117" s="5" t="s">
        <v>6</v>
      </c>
      <c r="C117" s="5" t="s">
        <v>56</v>
      </c>
      <c r="D117" s="5" t="str">
        <f>"5"</f>
        <v>5</v>
      </c>
      <c r="E117" s="5" t="s">
        <v>61</v>
      </c>
      <c r="F117" s="6" t="s">
        <v>9</v>
      </c>
      <c r="G117" s="6" t="s">
        <v>9</v>
      </c>
      <c r="H117" s="6" t="s">
        <v>9</v>
      </c>
      <c r="I117" s="6" t="s">
        <v>9</v>
      </c>
      <c r="J117" s="6" t="s">
        <v>20</v>
      </c>
      <c r="K117" s="6" t="s">
        <v>9</v>
      </c>
      <c r="L117" s="6" t="s">
        <v>9</v>
      </c>
    </row>
    <row r="118" spans="1:12" x14ac:dyDescent="0.15">
      <c r="A118" s="9">
        <v>43047</v>
      </c>
      <c r="B118" s="5" t="s">
        <v>6</v>
      </c>
      <c r="C118" s="5" t="s">
        <v>56</v>
      </c>
      <c r="D118" s="5" t="str">
        <f>"6"</f>
        <v>6</v>
      </c>
      <c r="E118" s="5" t="s">
        <v>62</v>
      </c>
      <c r="F118" s="6" t="s">
        <v>9</v>
      </c>
      <c r="G118" s="6" t="s">
        <v>9</v>
      </c>
      <c r="H118" s="6" t="s">
        <v>9</v>
      </c>
      <c r="I118" s="6" t="s">
        <v>9</v>
      </c>
      <c r="J118" s="6" t="s">
        <v>20</v>
      </c>
      <c r="K118" s="6" t="s">
        <v>9</v>
      </c>
      <c r="L118" s="6" t="s">
        <v>9</v>
      </c>
    </row>
    <row r="119" spans="1:12" x14ac:dyDescent="0.15">
      <c r="A119" s="9">
        <v>43047</v>
      </c>
      <c r="B119" s="5" t="s">
        <v>6</v>
      </c>
      <c r="C119" s="5" t="s">
        <v>56</v>
      </c>
      <c r="D119" s="5" t="str">
        <f>"7"</f>
        <v>7</v>
      </c>
      <c r="E119" s="5" t="s">
        <v>63</v>
      </c>
      <c r="F119" s="6" t="s">
        <v>9</v>
      </c>
      <c r="G119" s="6" t="s">
        <v>9</v>
      </c>
      <c r="H119" s="6" t="s">
        <v>9</v>
      </c>
      <c r="I119" s="6" t="s">
        <v>9</v>
      </c>
      <c r="J119" s="6" t="s">
        <v>20</v>
      </c>
      <c r="K119" s="6" t="s">
        <v>9</v>
      </c>
      <c r="L119" s="6" t="s">
        <v>9</v>
      </c>
    </row>
    <row r="120" spans="1:12" x14ac:dyDescent="0.15">
      <c r="A120" s="9">
        <v>43047</v>
      </c>
      <c r="B120" s="5" t="s">
        <v>64</v>
      </c>
      <c r="C120" s="5" t="s">
        <v>65</v>
      </c>
      <c r="D120" s="5" t="str">
        <f>"1"</f>
        <v>1</v>
      </c>
      <c r="E120" s="5" t="s">
        <v>66</v>
      </c>
      <c r="F120" s="6" t="s">
        <v>9</v>
      </c>
      <c r="G120" s="6" t="s">
        <v>9</v>
      </c>
      <c r="H120" s="6" t="s">
        <v>9</v>
      </c>
      <c r="I120" s="6" t="s">
        <v>10</v>
      </c>
      <c r="J120" s="6" t="s">
        <v>9</v>
      </c>
      <c r="K120" s="6" t="s">
        <v>9</v>
      </c>
      <c r="L120" s="6" t="s">
        <v>9</v>
      </c>
    </row>
    <row r="121" spans="1:12" x14ac:dyDescent="0.15">
      <c r="A121" s="9">
        <v>43048</v>
      </c>
      <c r="B121" s="5" t="s">
        <v>6</v>
      </c>
      <c r="C121" s="5" t="s">
        <v>67</v>
      </c>
      <c r="D121" s="5" t="str">
        <f>"1"</f>
        <v>1</v>
      </c>
      <c r="E121" s="5" t="s">
        <v>68</v>
      </c>
      <c r="F121" s="6" t="s">
        <v>9</v>
      </c>
      <c r="G121" s="6" t="s">
        <v>9</v>
      </c>
      <c r="H121" s="6" t="s">
        <v>9</v>
      </c>
      <c r="I121" s="6" t="s">
        <v>10</v>
      </c>
      <c r="J121" s="6" t="s">
        <v>9</v>
      </c>
      <c r="K121" s="6" t="s">
        <v>9</v>
      </c>
      <c r="L121" s="6" t="s">
        <v>9</v>
      </c>
    </row>
    <row r="122" spans="1:12" x14ac:dyDescent="0.15">
      <c r="A122" s="9">
        <v>43048</v>
      </c>
      <c r="B122" s="5" t="s">
        <v>6</v>
      </c>
      <c r="C122" s="5" t="s">
        <v>67</v>
      </c>
      <c r="D122" s="5" t="str">
        <f>"2"</f>
        <v>2</v>
      </c>
      <c r="E122" s="5" t="s">
        <v>24</v>
      </c>
      <c r="F122" s="6" t="s">
        <v>9</v>
      </c>
      <c r="G122" s="6" t="s">
        <v>9</v>
      </c>
      <c r="H122" s="6" t="s">
        <v>9</v>
      </c>
      <c r="I122" s="6" t="s">
        <v>10</v>
      </c>
      <c r="J122" s="6" t="s">
        <v>9</v>
      </c>
      <c r="K122" s="6" t="s">
        <v>9</v>
      </c>
      <c r="L122" s="6" t="s">
        <v>9</v>
      </c>
    </row>
    <row r="123" spans="1:12" x14ac:dyDescent="0.15">
      <c r="A123" s="9">
        <v>43048</v>
      </c>
      <c r="B123" s="5" t="s">
        <v>6</v>
      </c>
      <c r="C123" s="5" t="s">
        <v>67</v>
      </c>
      <c r="D123" s="5" t="str">
        <f>"3"</f>
        <v>3</v>
      </c>
      <c r="E123" s="5" t="s">
        <v>69</v>
      </c>
      <c r="F123" s="6" t="s">
        <v>9</v>
      </c>
      <c r="G123" s="6" t="s">
        <v>9</v>
      </c>
      <c r="H123" s="6" t="s">
        <v>9</v>
      </c>
      <c r="I123" s="6" t="s">
        <v>10</v>
      </c>
      <c r="J123" s="6" t="s">
        <v>9</v>
      </c>
      <c r="K123" s="6" t="s">
        <v>9</v>
      </c>
      <c r="L123" s="6" t="s">
        <v>9</v>
      </c>
    </row>
    <row r="124" spans="1:12" x14ac:dyDescent="0.15">
      <c r="A124" s="9">
        <v>43048</v>
      </c>
      <c r="B124" s="5" t="s">
        <v>6</v>
      </c>
      <c r="C124" s="5" t="s">
        <v>67</v>
      </c>
      <c r="D124" s="5" t="str">
        <f>"4"</f>
        <v>4</v>
      </c>
      <c r="E124" s="5" t="s">
        <v>70</v>
      </c>
      <c r="F124" s="6" t="s">
        <v>9</v>
      </c>
      <c r="G124" s="6" t="s">
        <v>9</v>
      </c>
      <c r="H124" s="6" t="s">
        <v>9</v>
      </c>
      <c r="I124" s="6" t="s">
        <v>10</v>
      </c>
      <c r="J124" s="6" t="s">
        <v>9</v>
      </c>
      <c r="K124" s="6" t="s">
        <v>9</v>
      </c>
      <c r="L124" s="6" t="s">
        <v>9</v>
      </c>
    </row>
    <row r="125" spans="1:12" x14ac:dyDescent="0.15">
      <c r="A125" s="9">
        <v>43048</v>
      </c>
      <c r="B125" s="5" t="s">
        <v>6</v>
      </c>
      <c r="C125" s="5" t="s">
        <v>67</v>
      </c>
      <c r="D125" s="5" t="str">
        <f>"5"</f>
        <v>5</v>
      </c>
      <c r="E125" s="5" t="s">
        <v>71</v>
      </c>
      <c r="F125" s="6" t="s">
        <v>9</v>
      </c>
      <c r="G125" s="6" t="s">
        <v>9</v>
      </c>
      <c r="H125" s="6" t="s">
        <v>9</v>
      </c>
      <c r="I125" s="6" t="s">
        <v>10</v>
      </c>
      <c r="J125" s="6" t="s">
        <v>9</v>
      </c>
      <c r="K125" s="6" t="s">
        <v>9</v>
      </c>
      <c r="L125" s="6" t="s">
        <v>9</v>
      </c>
    </row>
    <row r="126" spans="1:12" x14ac:dyDescent="0.15">
      <c r="A126" s="9">
        <v>43053</v>
      </c>
      <c r="B126" s="5" t="s">
        <v>6</v>
      </c>
      <c r="C126" s="5" t="s">
        <v>129</v>
      </c>
      <c r="D126" s="5" t="str">
        <f>"2"</f>
        <v>2</v>
      </c>
      <c r="E126" s="5" t="s">
        <v>24</v>
      </c>
      <c r="F126" s="6" t="s">
        <v>9</v>
      </c>
      <c r="G126" s="6" t="s">
        <v>9</v>
      </c>
      <c r="H126" s="6" t="s">
        <v>9</v>
      </c>
      <c r="I126" s="6" t="s">
        <v>9</v>
      </c>
      <c r="J126" s="6" t="s">
        <v>10</v>
      </c>
      <c r="K126" s="6" t="s">
        <v>9</v>
      </c>
      <c r="L126" s="6" t="s">
        <v>9</v>
      </c>
    </row>
    <row r="127" spans="1:12" x14ac:dyDescent="0.15">
      <c r="A127" s="9">
        <v>43053</v>
      </c>
      <c r="B127" s="5" t="s">
        <v>6</v>
      </c>
      <c r="C127" s="5" t="s">
        <v>129</v>
      </c>
      <c r="D127" s="5" t="str">
        <f>"3.1"</f>
        <v>3.1</v>
      </c>
      <c r="E127" s="5" t="s">
        <v>130</v>
      </c>
      <c r="F127" s="6" t="s">
        <v>9</v>
      </c>
      <c r="G127" s="6" t="s">
        <v>9</v>
      </c>
      <c r="H127" s="6" t="s">
        <v>9</v>
      </c>
      <c r="I127" s="6" t="s">
        <v>9</v>
      </c>
      <c r="J127" s="6" t="s">
        <v>20</v>
      </c>
      <c r="K127" s="6" t="s">
        <v>9</v>
      </c>
      <c r="L127" s="6" t="s">
        <v>9</v>
      </c>
    </row>
    <row r="128" spans="1:12" x14ac:dyDescent="0.15">
      <c r="A128" s="9">
        <v>43053</v>
      </c>
      <c r="B128" s="5" t="s">
        <v>6</v>
      </c>
      <c r="C128" s="5" t="s">
        <v>129</v>
      </c>
      <c r="D128" s="5" t="str">
        <f>"3.2"</f>
        <v>3.2</v>
      </c>
      <c r="E128" s="5" t="s">
        <v>131</v>
      </c>
      <c r="F128" s="6" t="s">
        <v>9</v>
      </c>
      <c r="G128" s="6" t="s">
        <v>9</v>
      </c>
      <c r="H128" s="6" t="s">
        <v>9</v>
      </c>
      <c r="I128" s="6" t="s">
        <v>9</v>
      </c>
      <c r="J128" s="6" t="s">
        <v>10</v>
      </c>
      <c r="K128" s="6" t="s">
        <v>9</v>
      </c>
      <c r="L128" s="6" t="s">
        <v>9</v>
      </c>
    </row>
    <row r="129" spans="1:12" x14ac:dyDescent="0.15">
      <c r="A129" s="9">
        <v>43053</v>
      </c>
      <c r="B129" s="5" t="s">
        <v>6</v>
      </c>
      <c r="C129" s="5" t="s">
        <v>129</v>
      </c>
      <c r="D129" s="5" t="str">
        <f>"4"</f>
        <v>4</v>
      </c>
      <c r="E129" s="5" t="s">
        <v>132</v>
      </c>
      <c r="F129" s="6" t="s">
        <v>9</v>
      </c>
      <c r="G129" s="6" t="s">
        <v>9</v>
      </c>
      <c r="H129" s="6" t="s">
        <v>9</v>
      </c>
      <c r="I129" s="6" t="s">
        <v>9</v>
      </c>
      <c r="J129" s="6" t="s">
        <v>10</v>
      </c>
      <c r="K129" s="6" t="s">
        <v>9</v>
      </c>
      <c r="L129" s="6" t="s">
        <v>9</v>
      </c>
    </row>
    <row r="130" spans="1:12" x14ac:dyDescent="0.15">
      <c r="A130" s="9">
        <v>43053</v>
      </c>
      <c r="B130" s="5" t="s">
        <v>6</v>
      </c>
      <c r="C130" s="5" t="s">
        <v>129</v>
      </c>
      <c r="D130" s="5" t="str">
        <f>"5"</f>
        <v>5</v>
      </c>
      <c r="E130" s="5" t="s">
        <v>133</v>
      </c>
      <c r="F130" s="6" t="s">
        <v>9</v>
      </c>
      <c r="G130" s="6" t="s">
        <v>9</v>
      </c>
      <c r="H130" s="6" t="s">
        <v>9</v>
      </c>
      <c r="I130" s="6" t="s">
        <v>9</v>
      </c>
      <c r="J130" s="6" t="s">
        <v>10</v>
      </c>
      <c r="K130" s="6" t="s">
        <v>9</v>
      </c>
      <c r="L130" s="6" t="s">
        <v>9</v>
      </c>
    </row>
    <row r="131" spans="1:12" x14ac:dyDescent="0.15">
      <c r="A131" s="9">
        <v>43053</v>
      </c>
      <c r="B131" s="5" t="s">
        <v>6</v>
      </c>
      <c r="C131" s="5" t="s">
        <v>134</v>
      </c>
      <c r="D131" s="5" t="str">
        <f>"1"</f>
        <v>1</v>
      </c>
      <c r="E131" s="5" t="s">
        <v>135</v>
      </c>
      <c r="F131" s="6" t="s">
        <v>9</v>
      </c>
      <c r="G131" s="6" t="s">
        <v>9</v>
      </c>
      <c r="H131" s="6" t="s">
        <v>9</v>
      </c>
      <c r="I131" s="6" t="s">
        <v>10</v>
      </c>
      <c r="J131" s="6" t="s">
        <v>9</v>
      </c>
      <c r="K131" s="6" t="s">
        <v>9</v>
      </c>
      <c r="L131" s="6" t="s">
        <v>9</v>
      </c>
    </row>
    <row r="132" spans="1:12" x14ac:dyDescent="0.15">
      <c r="A132" s="9">
        <v>43053</v>
      </c>
      <c r="B132" s="5" t="s">
        <v>6</v>
      </c>
      <c r="C132" s="5" t="s">
        <v>134</v>
      </c>
      <c r="D132" s="5" t="str">
        <f>"2"</f>
        <v>2</v>
      </c>
      <c r="E132" s="5" t="s">
        <v>136</v>
      </c>
      <c r="F132" s="6" t="s">
        <v>9</v>
      </c>
      <c r="G132" s="6" t="s">
        <v>9</v>
      </c>
      <c r="H132" s="6" t="s">
        <v>9</v>
      </c>
      <c r="I132" s="6" t="s">
        <v>10</v>
      </c>
      <c r="J132" s="6" t="s">
        <v>9</v>
      </c>
      <c r="K132" s="6" t="s">
        <v>9</v>
      </c>
      <c r="L132" s="6" t="s">
        <v>9</v>
      </c>
    </row>
    <row r="133" spans="1:12" x14ac:dyDescent="0.15">
      <c r="A133" s="9">
        <v>43053</v>
      </c>
      <c r="B133" s="5" t="s">
        <v>6</v>
      </c>
      <c r="C133" s="5" t="s">
        <v>134</v>
      </c>
      <c r="D133" s="5" t="str">
        <f>"3"</f>
        <v>3</v>
      </c>
      <c r="E133" s="5" t="s">
        <v>137</v>
      </c>
      <c r="F133" s="6" t="s">
        <v>9</v>
      </c>
      <c r="G133" s="6" t="s">
        <v>9</v>
      </c>
      <c r="H133" s="6" t="s">
        <v>9</v>
      </c>
      <c r="I133" s="6" t="s">
        <v>10</v>
      </c>
      <c r="J133" s="6" t="s">
        <v>9</v>
      </c>
      <c r="K133" s="6" t="s">
        <v>9</v>
      </c>
      <c r="L133" s="6" t="s">
        <v>9</v>
      </c>
    </row>
    <row r="134" spans="1:12" x14ac:dyDescent="0.15">
      <c r="A134" s="9">
        <v>43053</v>
      </c>
      <c r="B134" s="5" t="s">
        <v>6</v>
      </c>
      <c r="C134" s="5" t="s">
        <v>134</v>
      </c>
      <c r="D134" s="5" t="str">
        <f>"4"</f>
        <v>4</v>
      </c>
      <c r="E134" s="5" t="s">
        <v>138</v>
      </c>
      <c r="F134" s="6" t="s">
        <v>9</v>
      </c>
      <c r="G134" s="6" t="s">
        <v>9</v>
      </c>
      <c r="H134" s="6" t="s">
        <v>9</v>
      </c>
      <c r="I134" s="6" t="s">
        <v>10</v>
      </c>
      <c r="J134" s="6" t="s">
        <v>9</v>
      </c>
      <c r="K134" s="6" t="s">
        <v>9</v>
      </c>
      <c r="L134" s="6" t="s">
        <v>9</v>
      </c>
    </row>
    <row r="135" spans="1:12" x14ac:dyDescent="0.15">
      <c r="A135" s="9">
        <v>43053</v>
      </c>
      <c r="B135" s="5" t="s">
        <v>6</v>
      </c>
      <c r="C135" s="5" t="s">
        <v>134</v>
      </c>
      <c r="D135" s="5" t="str">
        <f>"5"</f>
        <v>5</v>
      </c>
      <c r="E135" s="5" t="s">
        <v>139</v>
      </c>
      <c r="F135" s="6" t="s">
        <v>9</v>
      </c>
      <c r="G135" s="6" t="s">
        <v>9</v>
      </c>
      <c r="H135" s="6" t="s">
        <v>9</v>
      </c>
      <c r="I135" s="6" t="s">
        <v>10</v>
      </c>
      <c r="J135" s="6" t="s">
        <v>9</v>
      </c>
      <c r="K135" s="6" t="s">
        <v>9</v>
      </c>
      <c r="L135" s="6" t="s">
        <v>9</v>
      </c>
    </row>
    <row r="136" spans="1:12" x14ac:dyDescent="0.15">
      <c r="A136" s="9">
        <v>43053</v>
      </c>
      <c r="B136" s="5" t="s">
        <v>6</v>
      </c>
      <c r="C136" s="5" t="s">
        <v>134</v>
      </c>
      <c r="D136" s="5" t="str">
        <f>"6"</f>
        <v>6</v>
      </c>
      <c r="E136" s="5" t="s">
        <v>140</v>
      </c>
      <c r="F136" s="6" t="s">
        <v>9</v>
      </c>
      <c r="G136" s="6" t="s">
        <v>9</v>
      </c>
      <c r="H136" s="6" t="s">
        <v>9</v>
      </c>
      <c r="I136" s="6" t="s">
        <v>10</v>
      </c>
      <c r="J136" s="6" t="s">
        <v>9</v>
      </c>
      <c r="K136" s="6" t="s">
        <v>9</v>
      </c>
      <c r="L136" s="6" t="s">
        <v>9</v>
      </c>
    </row>
    <row r="137" spans="1:12" x14ac:dyDescent="0.15">
      <c r="A137" s="9">
        <v>43053</v>
      </c>
      <c r="B137" s="5" t="s">
        <v>6</v>
      </c>
      <c r="C137" s="5" t="s">
        <v>134</v>
      </c>
      <c r="D137" s="5" t="str">
        <f>"7"</f>
        <v>7</v>
      </c>
      <c r="E137" s="5" t="s">
        <v>141</v>
      </c>
      <c r="F137" s="6" t="s">
        <v>9</v>
      </c>
      <c r="G137" s="6" t="s">
        <v>9</v>
      </c>
      <c r="H137" s="6" t="s">
        <v>9</v>
      </c>
      <c r="I137" s="6" t="s">
        <v>10</v>
      </c>
      <c r="J137" s="6" t="s">
        <v>9</v>
      </c>
      <c r="K137" s="6" t="s">
        <v>9</v>
      </c>
      <c r="L137" s="6" t="s">
        <v>9</v>
      </c>
    </row>
    <row r="138" spans="1:12" x14ac:dyDescent="0.15">
      <c r="A138" s="9">
        <v>43053</v>
      </c>
      <c r="B138" s="5" t="s">
        <v>6</v>
      </c>
      <c r="C138" s="5" t="s">
        <v>134</v>
      </c>
      <c r="D138" s="5" t="str">
        <f>"8"</f>
        <v>8</v>
      </c>
      <c r="E138" s="5" t="s">
        <v>142</v>
      </c>
      <c r="F138" s="6" t="s">
        <v>9</v>
      </c>
      <c r="G138" s="6" t="s">
        <v>9</v>
      </c>
      <c r="H138" s="6" t="s">
        <v>9</v>
      </c>
      <c r="I138" s="6" t="s">
        <v>10</v>
      </c>
      <c r="J138" s="6" t="s">
        <v>9</v>
      </c>
      <c r="K138" s="6" t="s">
        <v>9</v>
      </c>
      <c r="L138" s="6" t="s">
        <v>9</v>
      </c>
    </row>
    <row r="139" spans="1:12" x14ac:dyDescent="0.15">
      <c r="A139" s="9">
        <v>43053</v>
      </c>
      <c r="B139" s="5" t="s">
        <v>6</v>
      </c>
      <c r="C139" s="5" t="s">
        <v>134</v>
      </c>
      <c r="D139" s="5" t="str">
        <f>"9"</f>
        <v>9</v>
      </c>
      <c r="E139" s="5" t="s">
        <v>143</v>
      </c>
      <c r="F139" s="6" t="s">
        <v>9</v>
      </c>
      <c r="G139" s="6" t="s">
        <v>9</v>
      </c>
      <c r="H139" s="6" t="s">
        <v>9</v>
      </c>
      <c r="I139" s="6" t="s">
        <v>10</v>
      </c>
      <c r="J139" s="6" t="s">
        <v>9</v>
      </c>
      <c r="K139" s="6" t="s">
        <v>9</v>
      </c>
      <c r="L139" s="6" t="s">
        <v>9</v>
      </c>
    </row>
    <row r="140" spans="1:12" x14ac:dyDescent="0.15">
      <c r="A140" s="9">
        <v>43053</v>
      </c>
      <c r="B140" s="5" t="s">
        <v>6</v>
      </c>
      <c r="C140" s="5" t="s">
        <v>134</v>
      </c>
      <c r="D140" s="5" t="str">
        <f>"10"</f>
        <v>10</v>
      </c>
      <c r="E140" s="5" t="s">
        <v>144</v>
      </c>
      <c r="F140" s="6" t="s">
        <v>9</v>
      </c>
      <c r="G140" s="6" t="s">
        <v>9</v>
      </c>
      <c r="H140" s="6" t="s">
        <v>9</v>
      </c>
      <c r="I140" s="6" t="s">
        <v>10</v>
      </c>
      <c r="J140" s="6" t="s">
        <v>9</v>
      </c>
      <c r="K140" s="6" t="s">
        <v>9</v>
      </c>
      <c r="L140" s="6" t="s">
        <v>9</v>
      </c>
    </row>
    <row r="141" spans="1:12" x14ac:dyDescent="0.15">
      <c r="A141" s="9">
        <v>43053</v>
      </c>
      <c r="B141" s="5" t="s">
        <v>6</v>
      </c>
      <c r="C141" s="5" t="s">
        <v>134</v>
      </c>
      <c r="D141" s="5" t="str">
        <f>"11"</f>
        <v>11</v>
      </c>
      <c r="E141" s="5" t="s">
        <v>145</v>
      </c>
      <c r="F141" s="6" t="s">
        <v>9</v>
      </c>
      <c r="G141" s="6" t="s">
        <v>9</v>
      </c>
      <c r="H141" s="6" t="s">
        <v>9</v>
      </c>
      <c r="I141" s="6" t="s">
        <v>10</v>
      </c>
      <c r="J141" s="6" t="s">
        <v>9</v>
      </c>
      <c r="K141" s="6" t="s">
        <v>9</v>
      </c>
      <c r="L141" s="6" t="s">
        <v>9</v>
      </c>
    </row>
    <row r="142" spans="1:12" x14ac:dyDescent="0.15">
      <c r="A142" s="9">
        <v>43053</v>
      </c>
      <c r="B142" s="5" t="s">
        <v>6</v>
      </c>
      <c r="C142" s="5" t="s">
        <v>134</v>
      </c>
      <c r="D142" s="5" t="str">
        <f>"12"</f>
        <v>12</v>
      </c>
      <c r="E142" s="5" t="s">
        <v>146</v>
      </c>
      <c r="F142" s="6" t="s">
        <v>9</v>
      </c>
      <c r="G142" s="6" t="s">
        <v>9</v>
      </c>
      <c r="H142" s="6" t="s">
        <v>9</v>
      </c>
      <c r="I142" s="6" t="s">
        <v>10</v>
      </c>
      <c r="J142" s="6" t="s">
        <v>9</v>
      </c>
      <c r="K142" s="6" t="s">
        <v>9</v>
      </c>
      <c r="L142" s="6" t="s">
        <v>9</v>
      </c>
    </row>
    <row r="143" spans="1:12" x14ac:dyDescent="0.15">
      <c r="A143" s="9">
        <v>43053</v>
      </c>
      <c r="B143" s="5" t="s">
        <v>6</v>
      </c>
      <c r="C143" s="5" t="s">
        <v>134</v>
      </c>
      <c r="D143" s="5" t="str">
        <f>"13"</f>
        <v>13</v>
      </c>
      <c r="E143" s="5" t="s">
        <v>147</v>
      </c>
      <c r="F143" s="6" t="s">
        <v>9</v>
      </c>
      <c r="G143" s="6" t="s">
        <v>9</v>
      </c>
      <c r="H143" s="6" t="s">
        <v>9</v>
      </c>
      <c r="I143" s="6" t="s">
        <v>10</v>
      </c>
      <c r="J143" s="6" t="s">
        <v>9</v>
      </c>
      <c r="K143" s="6" t="s">
        <v>9</v>
      </c>
      <c r="L143" s="6" t="s">
        <v>9</v>
      </c>
    </row>
    <row r="144" spans="1:12" x14ac:dyDescent="0.15">
      <c r="A144" s="9">
        <v>43053</v>
      </c>
      <c r="B144" s="5" t="s">
        <v>6</v>
      </c>
      <c r="C144" s="5" t="s">
        <v>134</v>
      </c>
      <c r="D144" s="5" t="str">
        <f>"14"</f>
        <v>14</v>
      </c>
      <c r="E144" s="5" t="s">
        <v>148</v>
      </c>
      <c r="F144" s="6" t="s">
        <v>9</v>
      </c>
      <c r="G144" s="6" t="s">
        <v>9</v>
      </c>
      <c r="H144" s="6" t="s">
        <v>9</v>
      </c>
      <c r="I144" s="6" t="s">
        <v>10</v>
      </c>
      <c r="J144" s="6" t="s">
        <v>9</v>
      </c>
      <c r="K144" s="6" t="s">
        <v>9</v>
      </c>
      <c r="L144" s="6" t="s">
        <v>9</v>
      </c>
    </row>
    <row r="145" spans="1:12" x14ac:dyDescent="0.15">
      <c r="A145" s="9">
        <v>43053</v>
      </c>
      <c r="B145" s="5" t="s">
        <v>6</v>
      </c>
      <c r="C145" s="5" t="s">
        <v>134</v>
      </c>
      <c r="D145" s="5" t="str">
        <f>"15"</f>
        <v>15</v>
      </c>
      <c r="E145" s="5" t="s">
        <v>149</v>
      </c>
      <c r="F145" s="6" t="s">
        <v>9</v>
      </c>
      <c r="G145" s="6" t="s">
        <v>9</v>
      </c>
      <c r="H145" s="6" t="s">
        <v>9</v>
      </c>
      <c r="I145" s="6" t="s">
        <v>10</v>
      </c>
      <c r="J145" s="6" t="s">
        <v>9</v>
      </c>
      <c r="K145" s="6" t="s">
        <v>9</v>
      </c>
      <c r="L145" s="6" t="s">
        <v>9</v>
      </c>
    </row>
    <row r="146" spans="1:12" x14ac:dyDescent="0.15">
      <c r="A146" s="9">
        <v>43053</v>
      </c>
      <c r="B146" s="5" t="s">
        <v>6</v>
      </c>
      <c r="C146" s="5" t="s">
        <v>134</v>
      </c>
      <c r="D146" s="5" t="str">
        <f>"16"</f>
        <v>16</v>
      </c>
      <c r="E146" s="5" t="s">
        <v>150</v>
      </c>
      <c r="F146" s="6" t="s">
        <v>9</v>
      </c>
      <c r="G146" s="6" t="s">
        <v>9</v>
      </c>
      <c r="H146" s="6" t="s">
        <v>9</v>
      </c>
      <c r="I146" s="6" t="s">
        <v>10</v>
      </c>
      <c r="J146" s="6" t="s">
        <v>9</v>
      </c>
      <c r="K146" s="6" t="s">
        <v>9</v>
      </c>
      <c r="L146" s="6" t="s">
        <v>9</v>
      </c>
    </row>
    <row r="147" spans="1:12" x14ac:dyDescent="0.15">
      <c r="A147" s="9">
        <v>43053</v>
      </c>
      <c r="B147" s="5" t="s">
        <v>6</v>
      </c>
      <c r="C147" s="5" t="s">
        <v>134</v>
      </c>
      <c r="D147" s="5" t="str">
        <f>"17"</f>
        <v>17</v>
      </c>
      <c r="E147" s="5" t="s">
        <v>151</v>
      </c>
      <c r="F147" s="6" t="s">
        <v>9</v>
      </c>
      <c r="G147" s="6" t="s">
        <v>9</v>
      </c>
      <c r="H147" s="6" t="s">
        <v>9</v>
      </c>
      <c r="I147" s="6" t="s">
        <v>10</v>
      </c>
      <c r="J147" s="6" t="s">
        <v>9</v>
      </c>
      <c r="K147" s="6" t="s">
        <v>9</v>
      </c>
      <c r="L147" s="6" t="s">
        <v>9</v>
      </c>
    </row>
    <row r="148" spans="1:12" x14ac:dyDescent="0.15">
      <c r="A148" s="9">
        <v>43053</v>
      </c>
      <c r="B148" s="5" t="s">
        <v>6</v>
      </c>
      <c r="C148" s="5" t="s">
        <v>134</v>
      </c>
      <c r="D148" s="5" t="str">
        <f>"18"</f>
        <v>18</v>
      </c>
      <c r="E148" s="5" t="s">
        <v>152</v>
      </c>
      <c r="F148" s="6" t="s">
        <v>9</v>
      </c>
      <c r="G148" s="6" t="s">
        <v>9</v>
      </c>
      <c r="H148" s="6" t="s">
        <v>9</v>
      </c>
      <c r="I148" s="6" t="s">
        <v>10</v>
      </c>
      <c r="J148" s="6" t="s">
        <v>9</v>
      </c>
      <c r="K148" s="6" t="s">
        <v>9</v>
      </c>
      <c r="L148" s="6" t="s">
        <v>9</v>
      </c>
    </row>
    <row r="149" spans="1:12" x14ac:dyDescent="0.15">
      <c r="A149" s="9">
        <v>43053</v>
      </c>
      <c r="B149" s="5" t="s">
        <v>6</v>
      </c>
      <c r="C149" s="5" t="s">
        <v>134</v>
      </c>
      <c r="D149" s="5" t="str">
        <f>"19"</f>
        <v>19</v>
      </c>
      <c r="E149" s="5" t="s">
        <v>153</v>
      </c>
      <c r="F149" s="6" t="s">
        <v>9</v>
      </c>
      <c r="G149" s="6" t="s">
        <v>9</v>
      </c>
      <c r="H149" s="6" t="s">
        <v>9</v>
      </c>
      <c r="I149" s="6" t="s">
        <v>10</v>
      </c>
      <c r="J149" s="6" t="s">
        <v>9</v>
      </c>
      <c r="K149" s="6" t="s">
        <v>9</v>
      </c>
      <c r="L149" s="6" t="s">
        <v>9</v>
      </c>
    </row>
    <row r="150" spans="1:12" x14ac:dyDescent="0.15">
      <c r="A150" s="9">
        <v>43053</v>
      </c>
      <c r="B150" s="5" t="s">
        <v>6</v>
      </c>
      <c r="C150" s="5" t="s">
        <v>134</v>
      </c>
      <c r="D150" s="5" t="str">
        <f>"20"</f>
        <v>20</v>
      </c>
      <c r="E150" s="5" t="s">
        <v>154</v>
      </c>
      <c r="F150" s="6" t="s">
        <v>9</v>
      </c>
      <c r="G150" s="6" t="s">
        <v>9</v>
      </c>
      <c r="H150" s="6" t="s">
        <v>9</v>
      </c>
      <c r="I150" s="6" t="s">
        <v>10</v>
      </c>
      <c r="J150" s="6" t="s">
        <v>9</v>
      </c>
      <c r="K150" s="6" t="s">
        <v>9</v>
      </c>
      <c r="L150" s="6" t="s">
        <v>9</v>
      </c>
    </row>
    <row r="151" spans="1:12" x14ac:dyDescent="0.15">
      <c r="A151" s="9">
        <v>43053</v>
      </c>
      <c r="B151" s="5" t="s">
        <v>6</v>
      </c>
      <c r="C151" s="5" t="s">
        <v>134</v>
      </c>
      <c r="D151" s="5" t="str">
        <f>"21"</f>
        <v>21</v>
      </c>
      <c r="E151" s="5" t="s">
        <v>155</v>
      </c>
      <c r="F151" s="6" t="s">
        <v>9</v>
      </c>
      <c r="G151" s="6" t="s">
        <v>9</v>
      </c>
      <c r="H151" s="6" t="s">
        <v>9</v>
      </c>
      <c r="I151" s="6" t="s">
        <v>10</v>
      </c>
      <c r="J151" s="6" t="s">
        <v>9</v>
      </c>
      <c r="K151" s="6" t="s">
        <v>9</v>
      </c>
      <c r="L151" s="6" t="s">
        <v>9</v>
      </c>
    </row>
    <row r="152" spans="1:12" x14ac:dyDescent="0.15">
      <c r="A152" s="9">
        <v>43054</v>
      </c>
      <c r="B152" s="5" t="s">
        <v>6</v>
      </c>
      <c r="C152" s="5" t="s">
        <v>163</v>
      </c>
      <c r="D152" s="5" t="str">
        <f>"1"</f>
        <v>1</v>
      </c>
      <c r="E152" s="5" t="s">
        <v>164</v>
      </c>
      <c r="F152" s="6" t="s">
        <v>9</v>
      </c>
      <c r="G152" s="6" t="s">
        <v>9</v>
      </c>
      <c r="H152" s="6" t="s">
        <v>9</v>
      </c>
      <c r="I152" s="6" t="s">
        <v>10</v>
      </c>
      <c r="J152" s="6" t="s">
        <v>9</v>
      </c>
      <c r="K152" s="6" t="s">
        <v>9</v>
      </c>
      <c r="L152" s="6" t="s">
        <v>9</v>
      </c>
    </row>
    <row r="153" spans="1:12" x14ac:dyDescent="0.15">
      <c r="A153" s="9">
        <v>43054</v>
      </c>
      <c r="B153" s="5" t="s">
        <v>6</v>
      </c>
      <c r="C153" s="5" t="s">
        <v>163</v>
      </c>
      <c r="D153" s="5" t="str">
        <f>"2"</f>
        <v>2</v>
      </c>
      <c r="E153" s="5" t="s">
        <v>165</v>
      </c>
      <c r="F153" s="6" t="s">
        <v>9</v>
      </c>
      <c r="G153" s="6" t="s">
        <v>9</v>
      </c>
      <c r="H153" s="6" t="s">
        <v>9</v>
      </c>
      <c r="I153" s="6" t="s">
        <v>10</v>
      </c>
      <c r="J153" s="6" t="s">
        <v>9</v>
      </c>
      <c r="K153" s="6" t="s">
        <v>9</v>
      </c>
      <c r="L153" s="6" t="s">
        <v>9</v>
      </c>
    </row>
    <row r="154" spans="1:12" x14ac:dyDescent="0.15">
      <c r="A154" s="9">
        <v>43054</v>
      </c>
      <c r="B154" s="5" t="s">
        <v>6</v>
      </c>
      <c r="C154" s="5" t="s">
        <v>163</v>
      </c>
      <c r="D154" s="5" t="str">
        <f>"3"</f>
        <v>3</v>
      </c>
      <c r="E154" s="5" t="s">
        <v>166</v>
      </c>
      <c r="F154" s="6" t="s">
        <v>9</v>
      </c>
      <c r="G154" s="6" t="s">
        <v>9</v>
      </c>
      <c r="H154" s="6" t="s">
        <v>9</v>
      </c>
      <c r="I154" s="6" t="s">
        <v>10</v>
      </c>
      <c r="J154" s="6" t="s">
        <v>9</v>
      </c>
      <c r="K154" s="6" t="s">
        <v>9</v>
      </c>
      <c r="L154" s="6" t="s">
        <v>9</v>
      </c>
    </row>
    <row r="155" spans="1:12" x14ac:dyDescent="0.15">
      <c r="A155" s="9">
        <v>43054</v>
      </c>
      <c r="B155" s="5" t="s">
        <v>6</v>
      </c>
      <c r="C155" s="5" t="s">
        <v>163</v>
      </c>
      <c r="D155" s="5" t="str">
        <f>"4"</f>
        <v>4</v>
      </c>
      <c r="E155" s="5" t="s">
        <v>167</v>
      </c>
      <c r="F155" s="6" t="s">
        <v>9</v>
      </c>
      <c r="G155" s="6" t="s">
        <v>9</v>
      </c>
      <c r="H155" s="6" t="s">
        <v>9</v>
      </c>
      <c r="I155" s="6" t="s">
        <v>10</v>
      </c>
      <c r="J155" s="6" t="s">
        <v>9</v>
      </c>
      <c r="K155" s="6" t="s">
        <v>9</v>
      </c>
      <c r="L155" s="6" t="s">
        <v>9</v>
      </c>
    </row>
    <row r="156" spans="1:12" x14ac:dyDescent="0.15">
      <c r="A156" s="9">
        <v>43054</v>
      </c>
      <c r="B156" s="5" t="s">
        <v>6</v>
      </c>
      <c r="C156" s="5" t="s">
        <v>163</v>
      </c>
      <c r="D156" s="5" t="str">
        <f>"5"</f>
        <v>5</v>
      </c>
      <c r="E156" s="5" t="s">
        <v>168</v>
      </c>
      <c r="F156" s="6" t="s">
        <v>9</v>
      </c>
      <c r="G156" s="6" t="s">
        <v>9</v>
      </c>
      <c r="H156" s="6" t="s">
        <v>9</v>
      </c>
      <c r="I156" s="6" t="s">
        <v>10</v>
      </c>
      <c r="J156" s="6" t="s">
        <v>9</v>
      </c>
      <c r="K156" s="6" t="s">
        <v>9</v>
      </c>
      <c r="L156" s="6" t="s">
        <v>9</v>
      </c>
    </row>
    <row r="157" spans="1:12" x14ac:dyDescent="0.15">
      <c r="A157" s="9">
        <v>43054</v>
      </c>
      <c r="B157" s="5" t="s">
        <v>6</v>
      </c>
      <c r="C157" s="5" t="s">
        <v>163</v>
      </c>
      <c r="D157" s="5" t="str">
        <f>"6"</f>
        <v>6</v>
      </c>
      <c r="E157" s="5" t="s">
        <v>169</v>
      </c>
      <c r="F157" s="6" t="s">
        <v>9</v>
      </c>
      <c r="G157" s="6" t="s">
        <v>9</v>
      </c>
      <c r="H157" s="6" t="s">
        <v>9</v>
      </c>
      <c r="I157" s="6" t="s">
        <v>10</v>
      </c>
      <c r="J157" s="6" t="s">
        <v>9</v>
      </c>
      <c r="K157" s="6" t="s">
        <v>9</v>
      </c>
      <c r="L157" s="6" t="s">
        <v>9</v>
      </c>
    </row>
    <row r="158" spans="1:12" x14ac:dyDescent="0.15">
      <c r="A158" s="9">
        <v>43054</v>
      </c>
      <c r="B158" s="5" t="s">
        <v>6</v>
      </c>
      <c r="C158" s="5" t="s">
        <v>163</v>
      </c>
      <c r="D158" s="5" t="str">
        <f>"7"</f>
        <v>7</v>
      </c>
      <c r="E158" s="5" t="s">
        <v>170</v>
      </c>
      <c r="F158" s="6" t="s">
        <v>9</v>
      </c>
      <c r="G158" s="6" t="s">
        <v>9</v>
      </c>
      <c r="H158" s="6" t="s">
        <v>9</v>
      </c>
      <c r="I158" s="6" t="s">
        <v>10</v>
      </c>
      <c r="J158" s="6" t="s">
        <v>9</v>
      </c>
      <c r="K158" s="6" t="s">
        <v>9</v>
      </c>
      <c r="L158" s="6" t="s">
        <v>9</v>
      </c>
    </row>
    <row r="159" spans="1:12" x14ac:dyDescent="0.15">
      <c r="A159" s="9">
        <v>43054</v>
      </c>
      <c r="B159" s="5" t="s">
        <v>6</v>
      </c>
      <c r="C159" s="5" t="s">
        <v>163</v>
      </c>
      <c r="D159" s="5" t="str">
        <f>"8"</f>
        <v>8</v>
      </c>
      <c r="E159" s="5" t="s">
        <v>171</v>
      </c>
      <c r="F159" s="6" t="s">
        <v>9</v>
      </c>
      <c r="G159" s="6" t="s">
        <v>9</v>
      </c>
      <c r="H159" s="6" t="s">
        <v>9</v>
      </c>
      <c r="I159" s="6" t="s">
        <v>10</v>
      </c>
      <c r="J159" s="6" t="s">
        <v>9</v>
      </c>
      <c r="K159" s="6" t="s">
        <v>9</v>
      </c>
      <c r="L159" s="6" t="s">
        <v>9</v>
      </c>
    </row>
    <row r="160" spans="1:12" x14ac:dyDescent="0.15">
      <c r="A160" s="9">
        <v>43054</v>
      </c>
      <c r="B160" s="5" t="s">
        <v>6</v>
      </c>
      <c r="C160" s="5" t="s">
        <v>163</v>
      </c>
      <c r="D160" s="5" t="str">
        <f>"9"</f>
        <v>9</v>
      </c>
      <c r="E160" s="5" t="s">
        <v>172</v>
      </c>
      <c r="F160" s="6" t="s">
        <v>9</v>
      </c>
      <c r="G160" s="6" t="s">
        <v>9</v>
      </c>
      <c r="H160" s="6" t="s">
        <v>9</v>
      </c>
      <c r="I160" s="6" t="s">
        <v>10</v>
      </c>
      <c r="J160" s="6" t="s">
        <v>9</v>
      </c>
      <c r="K160" s="6" t="s">
        <v>9</v>
      </c>
      <c r="L160" s="6" t="s">
        <v>9</v>
      </c>
    </row>
    <row r="161" spans="1:12" x14ac:dyDescent="0.15">
      <c r="A161" s="9">
        <v>43054</v>
      </c>
      <c r="B161" s="5" t="s">
        <v>6</v>
      </c>
      <c r="C161" s="5" t="s">
        <v>163</v>
      </c>
      <c r="D161" s="5" t="str">
        <f>"10"</f>
        <v>10</v>
      </c>
      <c r="E161" s="5" t="s">
        <v>173</v>
      </c>
      <c r="F161" s="6" t="s">
        <v>9</v>
      </c>
      <c r="G161" s="6" t="s">
        <v>9</v>
      </c>
      <c r="H161" s="6" t="s">
        <v>9</v>
      </c>
      <c r="I161" s="6" t="s">
        <v>10</v>
      </c>
      <c r="J161" s="6" t="s">
        <v>9</v>
      </c>
      <c r="K161" s="6" t="s">
        <v>9</v>
      </c>
      <c r="L161" s="6" t="s">
        <v>9</v>
      </c>
    </row>
    <row r="162" spans="1:12" x14ac:dyDescent="0.15">
      <c r="A162" s="9">
        <v>43054</v>
      </c>
      <c r="B162" s="5" t="s">
        <v>6</v>
      </c>
      <c r="C162" s="5" t="s">
        <v>163</v>
      </c>
      <c r="D162" s="5" t="str">
        <f>"11"</f>
        <v>11</v>
      </c>
      <c r="E162" s="5" t="s">
        <v>174</v>
      </c>
      <c r="F162" s="6" t="s">
        <v>9</v>
      </c>
      <c r="G162" s="6" t="s">
        <v>9</v>
      </c>
      <c r="H162" s="6" t="s">
        <v>9</v>
      </c>
      <c r="I162" s="6" t="s">
        <v>10</v>
      </c>
      <c r="J162" s="6" t="s">
        <v>9</v>
      </c>
      <c r="K162" s="6" t="s">
        <v>9</v>
      </c>
      <c r="L162" s="6" t="s">
        <v>9</v>
      </c>
    </row>
    <row r="163" spans="1:12" x14ac:dyDescent="0.15">
      <c r="A163" s="9">
        <v>43054</v>
      </c>
      <c r="B163" s="5" t="s">
        <v>6</v>
      </c>
      <c r="C163" s="5" t="s">
        <v>163</v>
      </c>
      <c r="D163" s="5" t="str">
        <f>"12"</f>
        <v>12</v>
      </c>
      <c r="E163" s="5" t="s">
        <v>175</v>
      </c>
      <c r="F163" s="6" t="s">
        <v>9</v>
      </c>
      <c r="G163" s="6" t="s">
        <v>9</v>
      </c>
      <c r="H163" s="6" t="s">
        <v>9</v>
      </c>
      <c r="I163" s="6" t="s">
        <v>10</v>
      </c>
      <c r="J163" s="6" t="s">
        <v>9</v>
      </c>
      <c r="K163" s="6" t="s">
        <v>9</v>
      </c>
      <c r="L163" s="6" t="s">
        <v>9</v>
      </c>
    </row>
    <row r="164" spans="1:12" x14ac:dyDescent="0.15">
      <c r="A164" s="9">
        <v>43054</v>
      </c>
      <c r="B164" s="5" t="s">
        <v>6</v>
      </c>
      <c r="C164" s="5" t="s">
        <v>163</v>
      </c>
      <c r="D164" s="5" t="str">
        <f>"13"</f>
        <v>13</v>
      </c>
      <c r="E164" s="5" t="s">
        <v>176</v>
      </c>
      <c r="F164" s="6" t="s">
        <v>9</v>
      </c>
      <c r="G164" s="6" t="s">
        <v>9</v>
      </c>
      <c r="H164" s="6" t="s">
        <v>9</v>
      </c>
      <c r="I164" s="6" t="s">
        <v>20</v>
      </c>
      <c r="J164" s="6" t="s">
        <v>9</v>
      </c>
      <c r="K164" s="6" t="s">
        <v>9</v>
      </c>
      <c r="L164" s="6" t="s">
        <v>9</v>
      </c>
    </row>
    <row r="165" spans="1:12" x14ac:dyDescent="0.15">
      <c r="A165" s="9">
        <v>43054</v>
      </c>
      <c r="B165" s="5" t="s">
        <v>6</v>
      </c>
      <c r="C165" s="5" t="s">
        <v>163</v>
      </c>
      <c r="D165" s="5" t="str">
        <f>"14"</f>
        <v>14</v>
      </c>
      <c r="E165" s="5" t="s">
        <v>177</v>
      </c>
      <c r="F165" s="6" t="s">
        <v>9</v>
      </c>
      <c r="G165" s="6" t="s">
        <v>9</v>
      </c>
      <c r="H165" s="6" t="s">
        <v>9</v>
      </c>
      <c r="I165" s="6" t="s">
        <v>10</v>
      </c>
      <c r="J165" s="6" t="s">
        <v>9</v>
      </c>
      <c r="K165" s="6" t="s">
        <v>9</v>
      </c>
      <c r="L165" s="6" t="s">
        <v>9</v>
      </c>
    </row>
    <row r="166" spans="1:12" x14ac:dyDescent="0.15">
      <c r="A166" s="9">
        <v>43054</v>
      </c>
      <c r="B166" s="5" t="s">
        <v>6</v>
      </c>
      <c r="C166" s="5" t="s">
        <v>163</v>
      </c>
      <c r="D166" s="5" t="str">
        <f>"15"</f>
        <v>15</v>
      </c>
      <c r="E166" s="5" t="s">
        <v>178</v>
      </c>
      <c r="F166" s="6" t="s">
        <v>9</v>
      </c>
      <c r="G166" s="6" t="s">
        <v>9</v>
      </c>
      <c r="H166" s="6" t="s">
        <v>9</v>
      </c>
      <c r="I166" s="6" t="s">
        <v>10</v>
      </c>
      <c r="J166" s="6" t="s">
        <v>9</v>
      </c>
      <c r="K166" s="6" t="s">
        <v>9</v>
      </c>
      <c r="L166" s="6" t="s">
        <v>9</v>
      </c>
    </row>
    <row r="167" spans="1:12" x14ac:dyDescent="0.15">
      <c r="A167" s="9">
        <v>43054</v>
      </c>
      <c r="B167" s="5" t="s">
        <v>6</v>
      </c>
      <c r="C167" s="5" t="s">
        <v>163</v>
      </c>
      <c r="D167" s="5" t="str">
        <f>"16"</f>
        <v>16</v>
      </c>
      <c r="E167" s="5" t="s">
        <v>179</v>
      </c>
      <c r="F167" s="6" t="s">
        <v>9</v>
      </c>
      <c r="G167" s="6" t="s">
        <v>9</v>
      </c>
      <c r="H167" s="6" t="s">
        <v>9</v>
      </c>
      <c r="I167" s="6" t="s">
        <v>10</v>
      </c>
      <c r="J167" s="6" t="s">
        <v>9</v>
      </c>
      <c r="K167" s="6" t="s">
        <v>9</v>
      </c>
      <c r="L167" s="6" t="s">
        <v>9</v>
      </c>
    </row>
    <row r="168" spans="1:12" x14ac:dyDescent="0.15">
      <c r="A168" s="9">
        <v>43054</v>
      </c>
      <c r="B168" s="5" t="s">
        <v>6</v>
      </c>
      <c r="C168" s="5" t="s">
        <v>163</v>
      </c>
      <c r="D168" s="5" t="str">
        <f>"17"</f>
        <v>17</v>
      </c>
      <c r="E168" s="5" t="s">
        <v>180</v>
      </c>
      <c r="F168" s="6" t="s">
        <v>9</v>
      </c>
      <c r="G168" s="6" t="s">
        <v>9</v>
      </c>
      <c r="H168" s="6" t="s">
        <v>9</v>
      </c>
      <c r="I168" s="6" t="s">
        <v>10</v>
      </c>
      <c r="J168" s="6" t="s">
        <v>9</v>
      </c>
      <c r="K168" s="6" t="s">
        <v>9</v>
      </c>
      <c r="L168" s="6" t="s">
        <v>9</v>
      </c>
    </row>
    <row r="169" spans="1:12" x14ac:dyDescent="0.15">
      <c r="A169" s="9">
        <v>43054</v>
      </c>
      <c r="B169" s="5" t="s">
        <v>6</v>
      </c>
      <c r="C169" s="5" t="s">
        <v>163</v>
      </c>
      <c r="D169" s="5" t="str">
        <f>"18"</f>
        <v>18</v>
      </c>
      <c r="E169" s="5" t="s">
        <v>181</v>
      </c>
      <c r="F169" s="6" t="s">
        <v>9</v>
      </c>
      <c r="G169" s="6" t="s">
        <v>9</v>
      </c>
      <c r="H169" s="6" t="s">
        <v>9</v>
      </c>
      <c r="I169" s="6" t="s">
        <v>10</v>
      </c>
      <c r="J169" s="6" t="s">
        <v>9</v>
      </c>
      <c r="K169" s="6" t="s">
        <v>9</v>
      </c>
      <c r="L169" s="6" t="s">
        <v>9</v>
      </c>
    </row>
    <row r="170" spans="1:12" x14ac:dyDescent="0.15">
      <c r="A170" s="9">
        <v>43054</v>
      </c>
      <c r="B170" s="5" t="s">
        <v>6</v>
      </c>
      <c r="C170" s="5" t="s">
        <v>163</v>
      </c>
      <c r="D170" s="5" t="str">
        <f>"19"</f>
        <v>19</v>
      </c>
      <c r="E170" s="5" t="s">
        <v>182</v>
      </c>
      <c r="F170" s="6" t="s">
        <v>9</v>
      </c>
      <c r="G170" s="6" t="s">
        <v>9</v>
      </c>
      <c r="H170" s="6" t="s">
        <v>9</v>
      </c>
      <c r="I170" s="6" t="s">
        <v>10</v>
      </c>
      <c r="J170" s="6" t="s">
        <v>9</v>
      </c>
      <c r="K170" s="6" t="s">
        <v>9</v>
      </c>
      <c r="L170" s="6" t="s">
        <v>9</v>
      </c>
    </row>
    <row r="171" spans="1:12" x14ac:dyDescent="0.15">
      <c r="A171" s="9">
        <v>43054</v>
      </c>
      <c r="B171" s="5" t="s">
        <v>6</v>
      </c>
      <c r="C171" s="5" t="s">
        <v>163</v>
      </c>
      <c r="D171" s="5" t="str">
        <f>"20"</f>
        <v>20</v>
      </c>
      <c r="E171" s="5" t="s">
        <v>183</v>
      </c>
      <c r="F171" s="6" t="s">
        <v>9</v>
      </c>
      <c r="G171" s="6" t="s">
        <v>9</v>
      </c>
      <c r="H171" s="6" t="s">
        <v>9</v>
      </c>
      <c r="I171" s="6" t="s">
        <v>10</v>
      </c>
      <c r="J171" s="6" t="s">
        <v>9</v>
      </c>
      <c r="K171" s="6" t="s">
        <v>9</v>
      </c>
      <c r="L171" s="6" t="s">
        <v>9</v>
      </c>
    </row>
    <row r="172" spans="1:12" x14ac:dyDescent="0.15">
      <c r="A172" s="9">
        <v>43054</v>
      </c>
      <c r="B172" s="5" t="s">
        <v>6</v>
      </c>
      <c r="C172" s="5" t="s">
        <v>163</v>
      </c>
      <c r="D172" s="5" t="str">
        <f>"21"</f>
        <v>21</v>
      </c>
      <c r="E172" s="5" t="s">
        <v>184</v>
      </c>
      <c r="F172" s="6" t="s">
        <v>9</v>
      </c>
      <c r="G172" s="6" t="s">
        <v>9</v>
      </c>
      <c r="H172" s="6" t="s">
        <v>9</v>
      </c>
      <c r="I172" s="6" t="s">
        <v>10</v>
      </c>
      <c r="J172" s="6" t="s">
        <v>9</v>
      </c>
      <c r="K172" s="6" t="s">
        <v>9</v>
      </c>
      <c r="L172" s="6" t="s">
        <v>9</v>
      </c>
    </row>
    <row r="173" spans="1:12" x14ac:dyDescent="0.15">
      <c r="A173" s="9">
        <v>43054</v>
      </c>
      <c r="B173" s="5" t="s">
        <v>6</v>
      </c>
      <c r="C173" s="5" t="s">
        <v>163</v>
      </c>
      <c r="D173" s="5" t="str">
        <f>"22"</f>
        <v>22</v>
      </c>
      <c r="E173" s="5" t="s">
        <v>185</v>
      </c>
      <c r="F173" s="6" t="s">
        <v>9</v>
      </c>
      <c r="G173" s="6" t="s">
        <v>9</v>
      </c>
      <c r="H173" s="6" t="s">
        <v>9</v>
      </c>
      <c r="I173" s="6" t="s">
        <v>10</v>
      </c>
      <c r="J173" s="6" t="s">
        <v>9</v>
      </c>
      <c r="K173" s="6" t="s">
        <v>9</v>
      </c>
      <c r="L173" s="6" t="s">
        <v>9</v>
      </c>
    </row>
    <row r="174" spans="1:12" x14ac:dyDescent="0.15">
      <c r="A174" s="9">
        <v>43055</v>
      </c>
      <c r="B174" s="5" t="s">
        <v>6</v>
      </c>
      <c r="C174" s="10" t="s">
        <v>330</v>
      </c>
      <c r="D174" s="10" t="s">
        <v>331</v>
      </c>
      <c r="E174" s="10" t="s">
        <v>352</v>
      </c>
      <c r="F174" s="6" t="s">
        <v>9</v>
      </c>
      <c r="G174" s="6" t="s">
        <v>9</v>
      </c>
      <c r="H174" s="6" t="s">
        <v>9</v>
      </c>
      <c r="I174" s="6" t="s">
        <v>9</v>
      </c>
      <c r="J174" s="6" t="s">
        <v>9</v>
      </c>
      <c r="K174" s="6" t="s">
        <v>9</v>
      </c>
      <c r="L174" s="6" t="s">
        <v>10</v>
      </c>
    </row>
    <row r="175" spans="1:12" x14ac:dyDescent="0.15">
      <c r="A175" s="9">
        <v>43055</v>
      </c>
      <c r="B175" s="5" t="s">
        <v>6</v>
      </c>
      <c r="C175" s="10" t="s">
        <v>330</v>
      </c>
      <c r="D175" s="10" t="s">
        <v>332</v>
      </c>
      <c r="E175" s="10" t="s">
        <v>353</v>
      </c>
      <c r="F175" s="6" t="s">
        <v>9</v>
      </c>
      <c r="G175" s="6" t="s">
        <v>9</v>
      </c>
      <c r="H175" s="6" t="s">
        <v>9</v>
      </c>
      <c r="I175" s="6" t="s">
        <v>9</v>
      </c>
      <c r="J175" s="6" t="s">
        <v>9</v>
      </c>
      <c r="K175" s="6" t="s">
        <v>9</v>
      </c>
      <c r="L175" s="6" t="s">
        <v>10</v>
      </c>
    </row>
    <row r="176" spans="1:12" x14ac:dyDescent="0.15">
      <c r="A176" s="9">
        <v>43055</v>
      </c>
      <c r="B176" s="5" t="s">
        <v>6</v>
      </c>
      <c r="C176" s="10" t="s">
        <v>330</v>
      </c>
      <c r="D176" s="10" t="s">
        <v>325</v>
      </c>
      <c r="E176" s="10" t="s">
        <v>354</v>
      </c>
      <c r="F176" s="6" t="s">
        <v>9</v>
      </c>
      <c r="G176" s="6" t="s">
        <v>9</v>
      </c>
      <c r="H176" s="6" t="s">
        <v>9</v>
      </c>
      <c r="I176" s="6" t="s">
        <v>9</v>
      </c>
      <c r="J176" s="6" t="s">
        <v>9</v>
      </c>
      <c r="K176" s="6" t="s">
        <v>9</v>
      </c>
      <c r="L176" s="6" t="s">
        <v>10</v>
      </c>
    </row>
    <row r="177" spans="1:12" x14ac:dyDescent="0.15">
      <c r="A177" s="9">
        <v>43055</v>
      </c>
      <c r="B177" s="5" t="s">
        <v>6</v>
      </c>
      <c r="C177" s="10" t="s">
        <v>330</v>
      </c>
      <c r="D177" s="10" t="s">
        <v>333</v>
      </c>
      <c r="E177" s="10" t="s">
        <v>355</v>
      </c>
      <c r="F177" s="6" t="s">
        <v>9</v>
      </c>
      <c r="G177" s="6" t="s">
        <v>9</v>
      </c>
      <c r="H177" s="6" t="s">
        <v>9</v>
      </c>
      <c r="I177" s="6" t="s">
        <v>9</v>
      </c>
      <c r="J177" s="6" t="s">
        <v>9</v>
      </c>
      <c r="K177" s="6" t="s">
        <v>9</v>
      </c>
      <c r="L177" s="6" t="s">
        <v>10</v>
      </c>
    </row>
    <row r="178" spans="1:12" x14ac:dyDescent="0.15">
      <c r="A178" s="9">
        <v>43055</v>
      </c>
      <c r="B178" s="5" t="s">
        <v>6</v>
      </c>
      <c r="C178" s="10" t="s">
        <v>330</v>
      </c>
      <c r="D178" s="10" t="s">
        <v>334</v>
      </c>
      <c r="E178" s="10" t="s">
        <v>356</v>
      </c>
      <c r="F178" s="6" t="s">
        <v>9</v>
      </c>
      <c r="G178" s="6" t="s">
        <v>9</v>
      </c>
      <c r="H178" s="6" t="s">
        <v>9</v>
      </c>
      <c r="I178" s="6" t="s">
        <v>9</v>
      </c>
      <c r="J178" s="6" t="s">
        <v>9</v>
      </c>
      <c r="K178" s="6" t="s">
        <v>9</v>
      </c>
      <c r="L178" s="6" t="s">
        <v>10</v>
      </c>
    </row>
    <row r="179" spans="1:12" x14ac:dyDescent="0.15">
      <c r="A179" s="9">
        <v>43055</v>
      </c>
      <c r="B179" s="5" t="s">
        <v>6</v>
      </c>
      <c r="C179" s="10" t="s">
        <v>330</v>
      </c>
      <c r="D179" s="10" t="s">
        <v>335</v>
      </c>
      <c r="E179" s="10" t="s">
        <v>357</v>
      </c>
      <c r="F179" s="6" t="s">
        <v>9</v>
      </c>
      <c r="G179" s="6" t="s">
        <v>9</v>
      </c>
      <c r="H179" s="6" t="s">
        <v>9</v>
      </c>
      <c r="I179" s="6" t="s">
        <v>9</v>
      </c>
      <c r="J179" s="6" t="s">
        <v>9</v>
      </c>
      <c r="K179" s="6" t="s">
        <v>9</v>
      </c>
      <c r="L179" s="6" t="s">
        <v>10</v>
      </c>
    </row>
    <row r="180" spans="1:12" x14ac:dyDescent="0.15">
      <c r="A180" s="9">
        <v>43055</v>
      </c>
      <c r="B180" s="5" t="s">
        <v>6</v>
      </c>
      <c r="C180" s="10" t="s">
        <v>330</v>
      </c>
      <c r="D180" s="10" t="s">
        <v>336</v>
      </c>
      <c r="E180" s="10" t="s">
        <v>358</v>
      </c>
      <c r="F180" s="6" t="s">
        <v>9</v>
      </c>
      <c r="G180" s="6" t="s">
        <v>9</v>
      </c>
      <c r="H180" s="6" t="s">
        <v>9</v>
      </c>
      <c r="I180" s="6" t="s">
        <v>9</v>
      </c>
      <c r="J180" s="6" t="s">
        <v>9</v>
      </c>
      <c r="K180" s="6" t="s">
        <v>9</v>
      </c>
      <c r="L180" s="6" t="s">
        <v>10</v>
      </c>
    </row>
    <row r="181" spans="1:12" x14ac:dyDescent="0.15">
      <c r="A181" s="9">
        <v>43055</v>
      </c>
      <c r="B181" s="5" t="s">
        <v>6</v>
      </c>
      <c r="C181" s="10" t="s">
        <v>330</v>
      </c>
      <c r="D181" s="10" t="s">
        <v>337</v>
      </c>
      <c r="E181" s="10" t="s">
        <v>359</v>
      </c>
      <c r="F181" s="6" t="s">
        <v>9</v>
      </c>
      <c r="G181" s="6" t="s">
        <v>9</v>
      </c>
      <c r="H181" s="6" t="s">
        <v>9</v>
      </c>
      <c r="I181" s="6" t="s">
        <v>9</v>
      </c>
      <c r="J181" s="6" t="s">
        <v>9</v>
      </c>
      <c r="K181" s="6" t="s">
        <v>9</v>
      </c>
      <c r="L181" s="6" t="s">
        <v>10</v>
      </c>
    </row>
    <row r="182" spans="1:12" x14ac:dyDescent="0.15">
      <c r="A182" s="9">
        <v>43055</v>
      </c>
      <c r="B182" s="5" t="s">
        <v>6</v>
      </c>
      <c r="C182" s="10" t="s">
        <v>330</v>
      </c>
      <c r="D182" s="10" t="s">
        <v>338</v>
      </c>
      <c r="E182" s="10" t="s">
        <v>360</v>
      </c>
      <c r="F182" s="6" t="s">
        <v>9</v>
      </c>
      <c r="G182" s="6" t="s">
        <v>9</v>
      </c>
      <c r="H182" s="6" t="s">
        <v>9</v>
      </c>
      <c r="I182" s="6" t="s">
        <v>9</v>
      </c>
      <c r="J182" s="6" t="s">
        <v>9</v>
      </c>
      <c r="K182" s="6" t="s">
        <v>9</v>
      </c>
      <c r="L182" s="6" t="s">
        <v>10</v>
      </c>
    </row>
    <row r="183" spans="1:12" x14ac:dyDescent="0.15">
      <c r="A183" s="9">
        <v>43055</v>
      </c>
      <c r="B183" s="5" t="s">
        <v>6</v>
      </c>
      <c r="C183" s="10" t="s">
        <v>330</v>
      </c>
      <c r="D183" s="10" t="s">
        <v>339</v>
      </c>
      <c r="E183" s="10" t="s">
        <v>361</v>
      </c>
      <c r="F183" s="6" t="s">
        <v>9</v>
      </c>
      <c r="G183" s="6" t="s">
        <v>9</v>
      </c>
      <c r="H183" s="6" t="s">
        <v>9</v>
      </c>
      <c r="I183" s="6" t="s">
        <v>9</v>
      </c>
      <c r="J183" s="6" t="s">
        <v>9</v>
      </c>
      <c r="K183" s="6" t="s">
        <v>9</v>
      </c>
      <c r="L183" s="6" t="s">
        <v>10</v>
      </c>
    </row>
    <row r="184" spans="1:12" x14ac:dyDescent="0.15">
      <c r="A184" s="9">
        <v>43055</v>
      </c>
      <c r="B184" s="5" t="s">
        <v>6</v>
      </c>
      <c r="C184" s="10" t="s">
        <v>330</v>
      </c>
      <c r="D184" s="10" t="s">
        <v>340</v>
      </c>
      <c r="E184" s="10" t="s">
        <v>362</v>
      </c>
      <c r="F184" s="6" t="s">
        <v>9</v>
      </c>
      <c r="G184" s="6" t="s">
        <v>9</v>
      </c>
      <c r="H184" s="6" t="s">
        <v>9</v>
      </c>
      <c r="I184" s="6" t="s">
        <v>9</v>
      </c>
      <c r="J184" s="6" t="s">
        <v>9</v>
      </c>
      <c r="K184" s="6" t="s">
        <v>9</v>
      </c>
      <c r="L184" s="6" t="s">
        <v>10</v>
      </c>
    </row>
    <row r="185" spans="1:12" x14ac:dyDescent="0.15">
      <c r="A185" s="9">
        <v>43055</v>
      </c>
      <c r="B185" s="5" t="s">
        <v>6</v>
      </c>
      <c r="C185" s="10" t="s">
        <v>330</v>
      </c>
      <c r="D185" s="10" t="s">
        <v>341</v>
      </c>
      <c r="E185" s="10" t="s">
        <v>363</v>
      </c>
      <c r="F185" s="6" t="s">
        <v>9</v>
      </c>
      <c r="G185" s="6" t="s">
        <v>9</v>
      </c>
      <c r="H185" s="6" t="s">
        <v>9</v>
      </c>
      <c r="I185" s="6" t="s">
        <v>9</v>
      </c>
      <c r="J185" s="6" t="s">
        <v>9</v>
      </c>
      <c r="K185" s="6" t="s">
        <v>9</v>
      </c>
      <c r="L185" s="6" t="s">
        <v>10</v>
      </c>
    </row>
    <row r="186" spans="1:12" x14ac:dyDescent="0.15">
      <c r="A186" s="9">
        <v>43055</v>
      </c>
      <c r="B186" s="5" t="s">
        <v>6</v>
      </c>
      <c r="C186" s="10" t="s">
        <v>330</v>
      </c>
      <c r="D186" s="10" t="s">
        <v>342</v>
      </c>
      <c r="E186" s="10" t="s">
        <v>364</v>
      </c>
      <c r="F186" s="6" t="s">
        <v>9</v>
      </c>
      <c r="G186" s="6" t="s">
        <v>9</v>
      </c>
      <c r="H186" s="6" t="s">
        <v>9</v>
      </c>
      <c r="I186" s="6" t="s">
        <v>9</v>
      </c>
      <c r="J186" s="6" t="s">
        <v>9</v>
      </c>
      <c r="K186" s="6" t="s">
        <v>9</v>
      </c>
      <c r="L186" s="6" t="s">
        <v>10</v>
      </c>
    </row>
    <row r="187" spans="1:12" x14ac:dyDescent="0.15">
      <c r="A187" s="9">
        <v>43055</v>
      </c>
      <c r="B187" s="5" t="s">
        <v>6</v>
      </c>
      <c r="C187" s="10" t="s">
        <v>330</v>
      </c>
      <c r="D187" s="10" t="s">
        <v>343</v>
      </c>
      <c r="E187" s="10" t="s">
        <v>365</v>
      </c>
      <c r="F187" s="6" t="s">
        <v>9</v>
      </c>
      <c r="G187" s="6" t="s">
        <v>9</v>
      </c>
      <c r="H187" s="6" t="s">
        <v>9</v>
      </c>
      <c r="I187" s="6" t="s">
        <v>9</v>
      </c>
      <c r="J187" s="6" t="s">
        <v>9</v>
      </c>
      <c r="K187" s="6" t="s">
        <v>9</v>
      </c>
      <c r="L187" s="6" t="s">
        <v>10</v>
      </c>
    </row>
    <row r="188" spans="1:12" x14ac:dyDescent="0.15">
      <c r="A188" s="9">
        <v>43055</v>
      </c>
      <c r="B188" s="5" t="s">
        <v>6</v>
      </c>
      <c r="C188" s="10" t="s">
        <v>330</v>
      </c>
      <c r="D188" s="10" t="s">
        <v>344</v>
      </c>
      <c r="E188" s="10" t="s">
        <v>366</v>
      </c>
      <c r="F188" s="6" t="s">
        <v>9</v>
      </c>
      <c r="G188" s="6" t="s">
        <v>9</v>
      </c>
      <c r="H188" s="6" t="s">
        <v>9</v>
      </c>
      <c r="I188" s="6" t="s">
        <v>9</v>
      </c>
      <c r="J188" s="6" t="s">
        <v>9</v>
      </c>
      <c r="K188" s="6" t="s">
        <v>9</v>
      </c>
      <c r="L188" s="6" t="s">
        <v>10</v>
      </c>
    </row>
    <row r="189" spans="1:12" x14ac:dyDescent="0.15">
      <c r="A189" s="9">
        <v>43055</v>
      </c>
      <c r="B189" s="5" t="s">
        <v>6</v>
      </c>
      <c r="C189" s="10" t="s">
        <v>330</v>
      </c>
      <c r="D189" s="10" t="s">
        <v>345</v>
      </c>
      <c r="E189" s="10" t="s">
        <v>367</v>
      </c>
      <c r="F189" s="6" t="s">
        <v>9</v>
      </c>
      <c r="G189" s="6" t="s">
        <v>9</v>
      </c>
      <c r="H189" s="6" t="s">
        <v>9</v>
      </c>
      <c r="I189" s="6" t="s">
        <v>9</v>
      </c>
      <c r="J189" s="6" t="s">
        <v>9</v>
      </c>
      <c r="K189" s="6" t="s">
        <v>9</v>
      </c>
      <c r="L189" s="6" t="s">
        <v>10</v>
      </c>
    </row>
    <row r="190" spans="1:12" x14ac:dyDescent="0.15">
      <c r="A190" s="9">
        <v>43055</v>
      </c>
      <c r="B190" s="5" t="s">
        <v>6</v>
      </c>
      <c r="C190" s="10" t="s">
        <v>330</v>
      </c>
      <c r="D190" s="10" t="s">
        <v>346</v>
      </c>
      <c r="E190" s="10" t="s">
        <v>368</v>
      </c>
      <c r="F190" s="6" t="s">
        <v>9</v>
      </c>
      <c r="G190" s="6" t="s">
        <v>9</v>
      </c>
      <c r="H190" s="6" t="s">
        <v>9</v>
      </c>
      <c r="I190" s="6" t="s">
        <v>9</v>
      </c>
      <c r="J190" s="6" t="s">
        <v>9</v>
      </c>
      <c r="K190" s="6" t="s">
        <v>9</v>
      </c>
      <c r="L190" s="6" t="s">
        <v>10</v>
      </c>
    </row>
    <row r="191" spans="1:12" x14ac:dyDescent="0.15">
      <c r="A191" s="9">
        <v>43055</v>
      </c>
      <c r="B191" s="5" t="s">
        <v>6</v>
      </c>
      <c r="C191" s="10" t="s">
        <v>330</v>
      </c>
      <c r="D191" s="10" t="s">
        <v>347</v>
      </c>
      <c r="E191" s="10" t="s">
        <v>369</v>
      </c>
      <c r="F191" s="6" t="s">
        <v>9</v>
      </c>
      <c r="G191" s="6" t="s">
        <v>9</v>
      </c>
      <c r="H191" s="6" t="s">
        <v>9</v>
      </c>
      <c r="I191" s="6" t="s">
        <v>9</v>
      </c>
      <c r="J191" s="6" t="s">
        <v>9</v>
      </c>
      <c r="K191" s="6" t="s">
        <v>9</v>
      </c>
      <c r="L191" s="6" t="s">
        <v>10</v>
      </c>
    </row>
    <row r="192" spans="1:12" x14ac:dyDescent="0.15">
      <c r="A192" s="9">
        <v>43055</v>
      </c>
      <c r="B192" s="5" t="s">
        <v>6</v>
      </c>
      <c r="C192" s="10" t="s">
        <v>330</v>
      </c>
      <c r="D192" s="10" t="s">
        <v>348</v>
      </c>
      <c r="E192" s="10" t="s">
        <v>370</v>
      </c>
      <c r="F192" s="6" t="s">
        <v>9</v>
      </c>
      <c r="G192" s="6" t="s">
        <v>9</v>
      </c>
      <c r="H192" s="6" t="s">
        <v>9</v>
      </c>
      <c r="I192" s="6" t="s">
        <v>9</v>
      </c>
      <c r="J192" s="6" t="s">
        <v>9</v>
      </c>
      <c r="K192" s="6" t="s">
        <v>9</v>
      </c>
      <c r="L192" s="6" t="s">
        <v>10</v>
      </c>
    </row>
    <row r="193" spans="1:12" x14ac:dyDescent="0.15">
      <c r="A193" s="9">
        <v>43055</v>
      </c>
      <c r="B193" s="5" t="s">
        <v>6</v>
      </c>
      <c r="C193" s="10" t="s">
        <v>330</v>
      </c>
      <c r="D193" s="10" t="s">
        <v>349</v>
      </c>
      <c r="E193" s="10" t="s">
        <v>371</v>
      </c>
      <c r="F193" s="6" t="s">
        <v>9</v>
      </c>
      <c r="G193" s="6" t="s">
        <v>9</v>
      </c>
      <c r="H193" s="6" t="s">
        <v>9</v>
      </c>
      <c r="I193" s="6" t="s">
        <v>9</v>
      </c>
      <c r="J193" s="6" t="s">
        <v>9</v>
      </c>
      <c r="K193" s="6" t="s">
        <v>9</v>
      </c>
      <c r="L193" s="6" t="s">
        <v>10</v>
      </c>
    </row>
    <row r="194" spans="1:12" x14ac:dyDescent="0.15">
      <c r="A194" s="9">
        <v>43055</v>
      </c>
      <c r="B194" s="5" t="s">
        <v>6</v>
      </c>
      <c r="C194" s="10" t="s">
        <v>330</v>
      </c>
      <c r="D194" s="10" t="s">
        <v>350</v>
      </c>
      <c r="E194" s="10" t="s">
        <v>372</v>
      </c>
      <c r="F194" s="6" t="s">
        <v>9</v>
      </c>
      <c r="G194" s="6" t="s">
        <v>9</v>
      </c>
      <c r="H194" s="6" t="s">
        <v>9</v>
      </c>
      <c r="I194" s="6" t="s">
        <v>9</v>
      </c>
      <c r="J194" s="6" t="s">
        <v>9</v>
      </c>
      <c r="K194" s="6" t="s">
        <v>9</v>
      </c>
      <c r="L194" s="6" t="s">
        <v>10</v>
      </c>
    </row>
    <row r="195" spans="1:12" x14ac:dyDescent="0.15">
      <c r="A195" s="9">
        <v>43055</v>
      </c>
      <c r="B195" s="5" t="s">
        <v>6</v>
      </c>
      <c r="C195" s="10" t="s">
        <v>330</v>
      </c>
      <c r="D195" s="10" t="s">
        <v>351</v>
      </c>
      <c r="E195" s="10" t="s">
        <v>373</v>
      </c>
      <c r="F195" s="6" t="s">
        <v>9</v>
      </c>
      <c r="G195" s="6" t="s">
        <v>9</v>
      </c>
      <c r="H195" s="6" t="s">
        <v>9</v>
      </c>
      <c r="I195" s="6" t="s">
        <v>9</v>
      </c>
      <c r="J195" s="6" t="s">
        <v>9</v>
      </c>
      <c r="K195" s="6" t="s">
        <v>9</v>
      </c>
      <c r="L195" s="6" t="s">
        <v>10</v>
      </c>
    </row>
    <row r="196" spans="1:12" x14ac:dyDescent="0.15">
      <c r="A196" s="9">
        <v>43055</v>
      </c>
      <c r="B196" s="5" t="s">
        <v>6</v>
      </c>
      <c r="C196" s="10" t="s">
        <v>330</v>
      </c>
      <c r="D196" s="10" t="s">
        <v>374</v>
      </c>
      <c r="E196" s="10" t="s">
        <v>375</v>
      </c>
      <c r="F196" s="6" t="s">
        <v>9</v>
      </c>
      <c r="G196" s="6" t="s">
        <v>9</v>
      </c>
      <c r="H196" s="6" t="s">
        <v>9</v>
      </c>
      <c r="I196" s="6" t="s">
        <v>9</v>
      </c>
      <c r="J196" s="6" t="s">
        <v>9</v>
      </c>
      <c r="K196" s="6" t="s">
        <v>9</v>
      </c>
      <c r="L196" s="6" t="s">
        <v>10</v>
      </c>
    </row>
    <row r="197" spans="1:12" x14ac:dyDescent="0.15">
      <c r="A197" s="9">
        <v>43055</v>
      </c>
      <c r="B197" s="5" t="s">
        <v>6</v>
      </c>
      <c r="C197" s="5" t="s">
        <v>186</v>
      </c>
      <c r="D197" s="5" t="str">
        <f>"2.A"</f>
        <v>2.A</v>
      </c>
      <c r="E197" s="5" t="s">
        <v>187</v>
      </c>
      <c r="F197" s="6" t="s">
        <v>9</v>
      </c>
      <c r="G197" s="6" t="s">
        <v>9</v>
      </c>
      <c r="H197" s="6" t="s">
        <v>9</v>
      </c>
      <c r="I197" s="6" t="s">
        <v>10</v>
      </c>
      <c r="J197" s="6" t="s">
        <v>9</v>
      </c>
      <c r="K197" s="6" t="s">
        <v>9</v>
      </c>
      <c r="L197" s="6" t="s">
        <v>9</v>
      </c>
    </row>
    <row r="198" spans="1:12" x14ac:dyDescent="0.15">
      <c r="A198" s="9">
        <v>43055</v>
      </c>
      <c r="B198" s="5" t="s">
        <v>6</v>
      </c>
      <c r="C198" s="5" t="s">
        <v>186</v>
      </c>
      <c r="D198" s="5" t="str">
        <f>"2.B"</f>
        <v>2.B</v>
      </c>
      <c r="E198" s="5" t="s">
        <v>188</v>
      </c>
      <c r="F198" s="6" t="s">
        <v>9</v>
      </c>
      <c r="G198" s="6" t="s">
        <v>9</v>
      </c>
      <c r="H198" s="6" t="s">
        <v>9</v>
      </c>
      <c r="I198" s="6" t="s">
        <v>20</v>
      </c>
      <c r="J198" s="6" t="s">
        <v>9</v>
      </c>
      <c r="K198" s="6" t="s">
        <v>9</v>
      </c>
      <c r="L198" s="6" t="s">
        <v>9</v>
      </c>
    </row>
    <row r="199" spans="1:12" x14ac:dyDescent="0.15">
      <c r="A199" s="9">
        <v>43055</v>
      </c>
      <c r="B199" s="5" t="s">
        <v>6</v>
      </c>
      <c r="C199" s="5" t="s">
        <v>186</v>
      </c>
      <c r="D199" s="5" t="str">
        <f>"2.C"</f>
        <v>2.C</v>
      </c>
      <c r="E199" s="5" t="s">
        <v>189</v>
      </c>
      <c r="F199" s="6" t="s">
        <v>9</v>
      </c>
      <c r="G199" s="6" t="s">
        <v>9</v>
      </c>
      <c r="H199" s="6" t="s">
        <v>9</v>
      </c>
      <c r="I199" s="6" t="s">
        <v>10</v>
      </c>
      <c r="J199" s="6" t="s">
        <v>9</v>
      </c>
      <c r="K199" s="6" t="s">
        <v>9</v>
      </c>
      <c r="L199" s="6" t="s">
        <v>9</v>
      </c>
    </row>
    <row r="200" spans="1:12" x14ac:dyDescent="0.15">
      <c r="A200" s="9">
        <v>43055</v>
      </c>
      <c r="B200" s="5" t="s">
        <v>6</v>
      </c>
      <c r="C200" s="5" t="s">
        <v>186</v>
      </c>
      <c r="D200" s="5" t="str">
        <f>"2.D"</f>
        <v>2.D</v>
      </c>
      <c r="E200" s="5" t="s">
        <v>190</v>
      </c>
      <c r="F200" s="6" t="s">
        <v>9</v>
      </c>
      <c r="G200" s="6" t="s">
        <v>9</v>
      </c>
      <c r="H200" s="6" t="s">
        <v>9</v>
      </c>
      <c r="I200" s="6" t="s">
        <v>10</v>
      </c>
      <c r="J200" s="6" t="s">
        <v>9</v>
      </c>
      <c r="K200" s="6" t="s">
        <v>9</v>
      </c>
      <c r="L200" s="6" t="s">
        <v>9</v>
      </c>
    </row>
    <row r="201" spans="1:12" x14ac:dyDescent="0.15">
      <c r="A201" s="9">
        <v>43055</v>
      </c>
      <c r="B201" s="5" t="s">
        <v>6</v>
      </c>
      <c r="C201" s="5" t="s">
        <v>186</v>
      </c>
      <c r="D201" s="5" t="str">
        <f>"3"</f>
        <v>3</v>
      </c>
      <c r="E201" s="5" t="s">
        <v>191</v>
      </c>
      <c r="F201" s="6" t="s">
        <v>9</v>
      </c>
      <c r="G201" s="6" t="s">
        <v>9</v>
      </c>
      <c r="H201" s="6" t="s">
        <v>9</v>
      </c>
      <c r="I201" s="6" t="s">
        <v>10</v>
      </c>
      <c r="J201" s="6" t="s">
        <v>9</v>
      </c>
      <c r="K201" s="6" t="s">
        <v>9</v>
      </c>
      <c r="L201" s="6" t="s">
        <v>9</v>
      </c>
    </row>
    <row r="202" spans="1:12" x14ac:dyDescent="0.15">
      <c r="A202" s="9">
        <v>43055</v>
      </c>
      <c r="B202" s="5" t="s">
        <v>6</v>
      </c>
      <c r="C202" s="5" t="s">
        <v>186</v>
      </c>
      <c r="D202" s="5" t="str">
        <f>"4"</f>
        <v>4</v>
      </c>
      <c r="E202" s="5" t="s">
        <v>192</v>
      </c>
      <c r="F202" s="6" t="s">
        <v>9</v>
      </c>
      <c r="G202" s="6" t="s">
        <v>9</v>
      </c>
      <c r="H202" s="6" t="s">
        <v>9</v>
      </c>
      <c r="I202" s="6" t="s">
        <v>20</v>
      </c>
      <c r="J202" s="6" t="s">
        <v>9</v>
      </c>
      <c r="K202" s="6" t="s">
        <v>9</v>
      </c>
      <c r="L202" s="6" t="s">
        <v>9</v>
      </c>
    </row>
    <row r="203" spans="1:12" x14ac:dyDescent="0.15">
      <c r="A203" s="9">
        <v>43055</v>
      </c>
      <c r="B203" s="5" t="s">
        <v>6</v>
      </c>
      <c r="C203" s="5" t="s">
        <v>186</v>
      </c>
      <c r="D203" s="5" t="str">
        <f>"5"</f>
        <v>5</v>
      </c>
      <c r="E203" s="5" t="s">
        <v>193</v>
      </c>
      <c r="F203" s="6" t="s">
        <v>9</v>
      </c>
      <c r="G203" s="6" t="s">
        <v>9</v>
      </c>
      <c r="H203" s="6" t="s">
        <v>9</v>
      </c>
      <c r="I203" s="6" t="s">
        <v>10</v>
      </c>
      <c r="J203" s="6" t="s">
        <v>9</v>
      </c>
      <c r="K203" s="6" t="s">
        <v>9</v>
      </c>
      <c r="L203" s="6" t="s">
        <v>9</v>
      </c>
    </row>
    <row r="204" spans="1:12" x14ac:dyDescent="0.15">
      <c r="A204" s="9">
        <v>43055</v>
      </c>
      <c r="B204" s="5" t="s">
        <v>6</v>
      </c>
      <c r="C204" s="5" t="s">
        <v>194</v>
      </c>
      <c r="D204" s="5" t="str">
        <f>"2.1"</f>
        <v>2.1</v>
      </c>
      <c r="E204" s="5" t="s">
        <v>195</v>
      </c>
      <c r="F204" s="6" t="s">
        <v>9</v>
      </c>
      <c r="G204" s="6" t="s">
        <v>9</v>
      </c>
      <c r="H204" s="6" t="s">
        <v>9</v>
      </c>
      <c r="I204" s="6" t="s">
        <v>10</v>
      </c>
      <c r="J204" s="6" t="s">
        <v>10</v>
      </c>
      <c r="K204" s="6" t="s">
        <v>9</v>
      </c>
      <c r="L204" s="6" t="s">
        <v>9</v>
      </c>
    </row>
    <row r="205" spans="1:12" x14ac:dyDescent="0.15">
      <c r="A205" s="9">
        <v>43055</v>
      </c>
      <c r="B205" s="5" t="s">
        <v>6</v>
      </c>
      <c r="C205" s="5" t="s">
        <v>194</v>
      </c>
      <c r="D205" s="5" t="str">
        <f>"2.2"</f>
        <v>2.2</v>
      </c>
      <c r="E205" s="5" t="s">
        <v>196</v>
      </c>
      <c r="F205" s="6" t="s">
        <v>9</v>
      </c>
      <c r="G205" s="6" t="s">
        <v>9</v>
      </c>
      <c r="H205" s="6" t="s">
        <v>9</v>
      </c>
      <c r="I205" s="6" t="s">
        <v>10</v>
      </c>
      <c r="J205" s="6" t="s">
        <v>10</v>
      </c>
      <c r="K205" s="6" t="s">
        <v>9</v>
      </c>
      <c r="L205" s="6" t="s">
        <v>9</v>
      </c>
    </row>
    <row r="206" spans="1:12" x14ac:dyDescent="0.15">
      <c r="A206" s="9">
        <v>43055</v>
      </c>
      <c r="B206" s="5" t="s">
        <v>6</v>
      </c>
      <c r="C206" s="5" t="s">
        <v>194</v>
      </c>
      <c r="D206" s="5" t="str">
        <f>"3"</f>
        <v>3</v>
      </c>
      <c r="E206" s="5" t="s">
        <v>24</v>
      </c>
      <c r="F206" s="6" t="s">
        <v>9</v>
      </c>
      <c r="G206" s="6" t="s">
        <v>9</v>
      </c>
      <c r="H206" s="6" t="s">
        <v>9</v>
      </c>
      <c r="I206" s="6" t="s">
        <v>10</v>
      </c>
      <c r="J206" s="6" t="s">
        <v>10</v>
      </c>
      <c r="K206" s="6" t="s">
        <v>9</v>
      </c>
      <c r="L206" s="6" t="s">
        <v>9</v>
      </c>
    </row>
    <row r="207" spans="1:12" x14ac:dyDescent="0.15">
      <c r="A207" s="9">
        <v>43055</v>
      </c>
      <c r="B207" s="5" t="s">
        <v>6</v>
      </c>
      <c r="C207" s="5" t="s">
        <v>194</v>
      </c>
      <c r="D207" s="5" t="str">
        <f>"4"</f>
        <v>4</v>
      </c>
      <c r="E207" s="5" t="s">
        <v>197</v>
      </c>
      <c r="F207" s="6" t="s">
        <v>9</v>
      </c>
      <c r="G207" s="6" t="s">
        <v>9</v>
      </c>
      <c r="H207" s="6" t="s">
        <v>9</v>
      </c>
      <c r="I207" s="6" t="s">
        <v>10</v>
      </c>
      <c r="J207" s="6" t="s">
        <v>10</v>
      </c>
      <c r="K207" s="6" t="s">
        <v>9</v>
      </c>
      <c r="L207" s="6" t="s">
        <v>9</v>
      </c>
    </row>
    <row r="208" spans="1:12" x14ac:dyDescent="0.15">
      <c r="A208" s="9">
        <v>43055</v>
      </c>
      <c r="B208" s="5" t="s">
        <v>6</v>
      </c>
      <c r="C208" s="10" t="s">
        <v>329</v>
      </c>
      <c r="D208" s="10" t="s">
        <v>323</v>
      </c>
      <c r="E208" s="10" t="s">
        <v>326</v>
      </c>
      <c r="F208" s="6" t="s">
        <v>9</v>
      </c>
      <c r="G208" s="6" t="s">
        <v>9</v>
      </c>
      <c r="H208" s="6" t="s">
        <v>9</v>
      </c>
      <c r="I208" s="6" t="s">
        <v>9</v>
      </c>
      <c r="J208" s="6" t="s">
        <v>9</v>
      </c>
      <c r="K208" s="6" t="s">
        <v>9</v>
      </c>
      <c r="L208" s="6" t="s">
        <v>10</v>
      </c>
    </row>
    <row r="209" spans="1:12" x14ac:dyDescent="0.15">
      <c r="A209" s="9">
        <v>43055</v>
      </c>
      <c r="B209" s="5" t="s">
        <v>6</v>
      </c>
      <c r="C209" s="10" t="s">
        <v>329</v>
      </c>
      <c r="D209" s="10" t="s">
        <v>324</v>
      </c>
      <c r="E209" s="10" t="s">
        <v>327</v>
      </c>
      <c r="F209" s="6" t="s">
        <v>9</v>
      </c>
      <c r="G209" s="6" t="s">
        <v>9</v>
      </c>
      <c r="H209" s="6" t="s">
        <v>9</v>
      </c>
      <c r="I209" s="6" t="s">
        <v>9</v>
      </c>
      <c r="J209" s="6" t="s">
        <v>9</v>
      </c>
      <c r="K209" s="6" t="s">
        <v>9</v>
      </c>
      <c r="L209" s="6" t="s">
        <v>10</v>
      </c>
    </row>
    <row r="210" spans="1:12" x14ac:dyDescent="0.15">
      <c r="A210" s="9">
        <v>43055</v>
      </c>
      <c r="B210" s="5" t="s">
        <v>6</v>
      </c>
      <c r="C210" s="10" t="s">
        <v>329</v>
      </c>
      <c r="D210" s="10" t="s">
        <v>325</v>
      </c>
      <c r="E210" s="10" t="s">
        <v>328</v>
      </c>
      <c r="F210" s="6" t="s">
        <v>9</v>
      </c>
      <c r="G210" s="6" t="s">
        <v>9</v>
      </c>
      <c r="H210" s="6" t="s">
        <v>9</v>
      </c>
      <c r="I210" s="6" t="s">
        <v>9</v>
      </c>
      <c r="J210" s="6" t="s">
        <v>9</v>
      </c>
      <c r="K210" s="6" t="s">
        <v>9</v>
      </c>
      <c r="L210" s="6" t="s">
        <v>10</v>
      </c>
    </row>
    <row r="211" spans="1:12" x14ac:dyDescent="0.15">
      <c r="A211" s="9">
        <v>43060</v>
      </c>
      <c r="B211" s="5" t="s">
        <v>64</v>
      </c>
      <c r="C211" s="5" t="s">
        <v>244</v>
      </c>
      <c r="D211" s="5" t="str">
        <f>"1"</f>
        <v>1</v>
      </c>
      <c r="E211" s="5" t="s">
        <v>245</v>
      </c>
      <c r="F211" s="6" t="s">
        <v>9</v>
      </c>
      <c r="G211" s="6" t="s">
        <v>9</v>
      </c>
      <c r="H211" s="6" t="s">
        <v>20</v>
      </c>
      <c r="I211" s="6" t="s">
        <v>9</v>
      </c>
      <c r="J211" s="6" t="s">
        <v>9</v>
      </c>
      <c r="K211" s="6" t="s">
        <v>9</v>
      </c>
      <c r="L211" s="6" t="s">
        <v>9</v>
      </c>
    </row>
    <row r="212" spans="1:12" x14ac:dyDescent="0.15">
      <c r="A212" s="9">
        <v>43060</v>
      </c>
      <c r="B212" s="5" t="s">
        <v>64</v>
      </c>
      <c r="C212" s="5" t="s">
        <v>244</v>
      </c>
      <c r="D212" s="5" t="str">
        <f>"2"</f>
        <v>2</v>
      </c>
      <c r="E212" s="5" t="s">
        <v>246</v>
      </c>
      <c r="F212" s="6" t="s">
        <v>9</v>
      </c>
      <c r="G212" s="6" t="s">
        <v>9</v>
      </c>
      <c r="H212" s="6" t="s">
        <v>10</v>
      </c>
      <c r="I212" s="6" t="s">
        <v>9</v>
      </c>
      <c r="J212" s="6" t="s">
        <v>9</v>
      </c>
      <c r="K212" s="6" t="s">
        <v>9</v>
      </c>
      <c r="L212" s="6" t="s">
        <v>9</v>
      </c>
    </row>
    <row r="213" spans="1:12" x14ac:dyDescent="0.15">
      <c r="A213" s="9">
        <v>43060</v>
      </c>
      <c r="B213" s="5" t="s">
        <v>64</v>
      </c>
      <c r="C213" s="5" t="s">
        <v>244</v>
      </c>
      <c r="D213" s="5" t="str">
        <f>"3"</f>
        <v>3</v>
      </c>
      <c r="E213" s="5" t="s">
        <v>247</v>
      </c>
      <c r="F213" s="6" t="s">
        <v>9</v>
      </c>
      <c r="G213" s="6" t="s">
        <v>9</v>
      </c>
      <c r="H213" s="6" t="s">
        <v>10</v>
      </c>
      <c r="I213" s="6" t="s">
        <v>9</v>
      </c>
      <c r="J213" s="6" t="s">
        <v>9</v>
      </c>
      <c r="K213" s="6" t="s">
        <v>9</v>
      </c>
      <c r="L213" s="6" t="s">
        <v>9</v>
      </c>
    </row>
    <row r="214" spans="1:12" x14ac:dyDescent="0.15">
      <c r="A214" s="9">
        <v>43060</v>
      </c>
      <c r="B214" s="5" t="s">
        <v>64</v>
      </c>
      <c r="C214" s="5" t="s">
        <v>244</v>
      </c>
      <c r="D214" s="5" t="str">
        <f>"4"</f>
        <v>4</v>
      </c>
      <c r="E214" s="5" t="s">
        <v>248</v>
      </c>
      <c r="F214" s="6" t="s">
        <v>9</v>
      </c>
      <c r="G214" s="6" t="s">
        <v>9</v>
      </c>
      <c r="H214" s="6" t="s">
        <v>10</v>
      </c>
      <c r="I214" s="6" t="s">
        <v>9</v>
      </c>
      <c r="J214" s="6" t="s">
        <v>9</v>
      </c>
      <c r="K214" s="6" t="s">
        <v>9</v>
      </c>
      <c r="L214" s="6" t="s">
        <v>9</v>
      </c>
    </row>
    <row r="215" spans="1:12" x14ac:dyDescent="0.15">
      <c r="A215" s="9">
        <v>43060</v>
      </c>
      <c r="B215" s="5" t="s">
        <v>6</v>
      </c>
      <c r="C215" s="5" t="s">
        <v>249</v>
      </c>
      <c r="D215" s="5" t="str">
        <f>"1"</f>
        <v>1</v>
      </c>
      <c r="E215" s="5" t="s">
        <v>250</v>
      </c>
      <c r="F215" s="6" t="s">
        <v>9</v>
      </c>
      <c r="G215" s="6" t="s">
        <v>9</v>
      </c>
      <c r="H215" s="6" t="s">
        <v>9</v>
      </c>
      <c r="I215" s="6" t="s">
        <v>9</v>
      </c>
      <c r="J215" s="6" t="s">
        <v>10</v>
      </c>
      <c r="K215" s="6" t="s">
        <v>9</v>
      </c>
      <c r="L215" s="6" t="s">
        <v>9</v>
      </c>
    </row>
    <row r="216" spans="1:12" x14ac:dyDescent="0.15">
      <c r="A216" s="9">
        <v>43060</v>
      </c>
      <c r="B216" s="5" t="s">
        <v>6</v>
      </c>
      <c r="C216" s="5" t="s">
        <v>249</v>
      </c>
      <c r="D216" s="5" t="str">
        <f>"2"</f>
        <v>2</v>
      </c>
      <c r="E216" s="5" t="s">
        <v>251</v>
      </c>
      <c r="F216" s="6" t="s">
        <v>9</v>
      </c>
      <c r="G216" s="6" t="s">
        <v>9</v>
      </c>
      <c r="H216" s="6" t="s">
        <v>9</v>
      </c>
      <c r="I216" s="6" t="s">
        <v>9</v>
      </c>
      <c r="J216" s="6" t="s">
        <v>10</v>
      </c>
      <c r="K216" s="6" t="s">
        <v>9</v>
      </c>
      <c r="L216" s="6" t="s">
        <v>9</v>
      </c>
    </row>
    <row r="217" spans="1:12" x14ac:dyDescent="0.15">
      <c r="A217" s="9">
        <v>43060</v>
      </c>
      <c r="B217" s="5" t="s">
        <v>6</v>
      </c>
      <c r="C217" s="5" t="s">
        <v>249</v>
      </c>
      <c r="D217" s="5" t="str">
        <f>"3"</f>
        <v>3</v>
      </c>
      <c r="E217" s="5" t="s">
        <v>252</v>
      </c>
      <c r="F217" s="6" t="s">
        <v>9</v>
      </c>
      <c r="G217" s="6" t="s">
        <v>9</v>
      </c>
      <c r="H217" s="6" t="s">
        <v>9</v>
      </c>
      <c r="I217" s="6" t="s">
        <v>9</v>
      </c>
      <c r="J217" s="6" t="s">
        <v>10</v>
      </c>
      <c r="K217" s="6" t="s">
        <v>9</v>
      </c>
      <c r="L217" s="6" t="s">
        <v>9</v>
      </c>
    </row>
    <row r="218" spans="1:12" x14ac:dyDescent="0.15">
      <c r="A218" s="9">
        <v>43060</v>
      </c>
      <c r="B218" s="5" t="s">
        <v>6</v>
      </c>
      <c r="C218" s="5" t="s">
        <v>249</v>
      </c>
      <c r="D218" s="5" t="str">
        <f>"4"</f>
        <v>4</v>
      </c>
      <c r="E218" s="5" t="s">
        <v>253</v>
      </c>
      <c r="F218" s="6" t="s">
        <v>9</v>
      </c>
      <c r="G218" s="6" t="s">
        <v>9</v>
      </c>
      <c r="H218" s="6" t="s">
        <v>9</v>
      </c>
      <c r="I218" s="6" t="s">
        <v>9</v>
      </c>
      <c r="J218" s="6" t="s">
        <v>10</v>
      </c>
      <c r="K218" s="6" t="s">
        <v>9</v>
      </c>
      <c r="L218" s="6" t="s">
        <v>9</v>
      </c>
    </row>
    <row r="219" spans="1:12" x14ac:dyDescent="0.15">
      <c r="A219" s="9">
        <v>43061</v>
      </c>
      <c r="B219" s="5" t="s">
        <v>64</v>
      </c>
      <c r="C219" s="5" t="s">
        <v>254</v>
      </c>
      <c r="D219" s="5" t="str">
        <f>"1"</f>
        <v>1</v>
      </c>
      <c r="E219" s="5" t="s">
        <v>255</v>
      </c>
      <c r="F219" s="6" t="s">
        <v>9</v>
      </c>
      <c r="G219" s="6" t="s">
        <v>9</v>
      </c>
      <c r="H219" s="6" t="s">
        <v>10</v>
      </c>
      <c r="I219" s="6" t="s">
        <v>9</v>
      </c>
      <c r="J219" s="6" t="s">
        <v>9</v>
      </c>
      <c r="K219" s="6" t="s">
        <v>9</v>
      </c>
      <c r="L219" s="6" t="s">
        <v>9</v>
      </c>
    </row>
    <row r="220" spans="1:12" x14ac:dyDescent="0.15">
      <c r="A220" s="9">
        <v>43061</v>
      </c>
      <c r="B220" s="5" t="s">
        <v>64</v>
      </c>
      <c r="C220" s="5" t="s">
        <v>254</v>
      </c>
      <c r="D220" s="5" t="str">
        <f>"2"</f>
        <v>2</v>
      </c>
      <c r="E220" s="5" t="s">
        <v>256</v>
      </c>
      <c r="F220" s="6" t="s">
        <v>9</v>
      </c>
      <c r="G220" s="6" t="s">
        <v>9</v>
      </c>
      <c r="H220" s="6" t="s">
        <v>10</v>
      </c>
      <c r="I220" s="6" t="s">
        <v>9</v>
      </c>
      <c r="J220" s="6" t="s">
        <v>9</v>
      </c>
      <c r="K220" s="6" t="s">
        <v>9</v>
      </c>
      <c r="L220" s="6" t="s">
        <v>9</v>
      </c>
    </row>
    <row r="221" spans="1:12" x14ac:dyDescent="0.15">
      <c r="A221" s="9">
        <v>43061</v>
      </c>
      <c r="B221" s="5" t="s">
        <v>64</v>
      </c>
      <c r="C221" s="5" t="s">
        <v>254</v>
      </c>
      <c r="D221" s="5" t="str">
        <f>"3"</f>
        <v>3</v>
      </c>
      <c r="E221" s="5" t="s">
        <v>257</v>
      </c>
      <c r="F221" s="6" t="s">
        <v>9</v>
      </c>
      <c r="G221" s="6" t="s">
        <v>9</v>
      </c>
      <c r="H221" s="6" t="s">
        <v>10</v>
      </c>
      <c r="I221" s="6" t="s">
        <v>9</v>
      </c>
      <c r="J221" s="6" t="s">
        <v>9</v>
      </c>
      <c r="K221" s="6" t="s">
        <v>9</v>
      </c>
      <c r="L221" s="6" t="s">
        <v>9</v>
      </c>
    </row>
    <row r="222" spans="1:12" x14ac:dyDescent="0.15">
      <c r="A222" s="9">
        <v>43061</v>
      </c>
      <c r="B222" s="5" t="s">
        <v>64</v>
      </c>
      <c r="C222" s="5" t="s">
        <v>254</v>
      </c>
      <c r="D222" s="5" t="str">
        <f>"4"</f>
        <v>4</v>
      </c>
      <c r="E222" s="5" t="s">
        <v>258</v>
      </c>
      <c r="F222" s="6" t="s">
        <v>9</v>
      </c>
      <c r="G222" s="6" t="s">
        <v>9</v>
      </c>
      <c r="H222" s="6" t="s">
        <v>10</v>
      </c>
      <c r="I222" s="6" t="s">
        <v>9</v>
      </c>
      <c r="J222" s="6" t="s">
        <v>9</v>
      </c>
      <c r="K222" s="6" t="s">
        <v>9</v>
      </c>
      <c r="L222" s="6" t="s">
        <v>9</v>
      </c>
    </row>
    <row r="223" spans="1:12" x14ac:dyDescent="0.15">
      <c r="A223" s="9">
        <v>43061</v>
      </c>
      <c r="B223" s="5" t="s">
        <v>6</v>
      </c>
      <c r="C223" s="5" t="s">
        <v>259</v>
      </c>
      <c r="D223" s="5" t="str">
        <f>"1"</f>
        <v>1</v>
      </c>
      <c r="E223" s="5" t="s">
        <v>24</v>
      </c>
      <c r="F223" s="6" t="s">
        <v>9</v>
      </c>
      <c r="G223" s="6" t="s">
        <v>9</v>
      </c>
      <c r="H223" s="6" t="s">
        <v>9</v>
      </c>
      <c r="I223" s="6" t="s">
        <v>9</v>
      </c>
      <c r="J223" s="6" t="s">
        <v>10</v>
      </c>
      <c r="K223" s="6" t="s">
        <v>9</v>
      </c>
      <c r="L223" s="6" t="s">
        <v>9</v>
      </c>
    </row>
    <row r="224" spans="1:12" x14ac:dyDescent="0.15">
      <c r="A224" s="9">
        <v>43061</v>
      </c>
      <c r="B224" s="5" t="s">
        <v>6</v>
      </c>
      <c r="C224" s="5" t="s">
        <v>259</v>
      </c>
      <c r="D224" s="5" t="str">
        <f>"2"</f>
        <v>2</v>
      </c>
      <c r="E224" s="5" t="s">
        <v>260</v>
      </c>
      <c r="F224" s="6" t="s">
        <v>9</v>
      </c>
      <c r="G224" s="6" t="s">
        <v>9</v>
      </c>
      <c r="H224" s="6" t="s">
        <v>9</v>
      </c>
      <c r="I224" s="6" t="s">
        <v>9</v>
      </c>
      <c r="J224" s="6" t="s">
        <v>10</v>
      </c>
      <c r="K224" s="6" t="s">
        <v>9</v>
      </c>
      <c r="L224" s="6" t="s">
        <v>9</v>
      </c>
    </row>
    <row r="225" spans="1:12" x14ac:dyDescent="0.15">
      <c r="A225" s="9">
        <v>43061</v>
      </c>
      <c r="B225" s="5" t="s">
        <v>6</v>
      </c>
      <c r="C225" s="5" t="s">
        <v>259</v>
      </c>
      <c r="D225" s="5" t="str">
        <f>"3"</f>
        <v>3</v>
      </c>
      <c r="E225" s="5" t="s">
        <v>261</v>
      </c>
      <c r="F225" s="6" t="s">
        <v>9</v>
      </c>
      <c r="G225" s="6" t="s">
        <v>9</v>
      </c>
      <c r="H225" s="6" t="s">
        <v>9</v>
      </c>
      <c r="I225" s="6" t="s">
        <v>9</v>
      </c>
      <c r="J225" s="6" t="s">
        <v>10</v>
      </c>
      <c r="K225" s="6" t="s">
        <v>9</v>
      </c>
      <c r="L225" s="6" t="s">
        <v>9</v>
      </c>
    </row>
    <row r="226" spans="1:12" x14ac:dyDescent="0.15">
      <c r="A226" s="9">
        <v>43061</v>
      </c>
      <c r="B226" s="5" t="s">
        <v>6</v>
      </c>
      <c r="C226" s="5" t="s">
        <v>259</v>
      </c>
      <c r="D226" s="5" t="str">
        <f>"4"</f>
        <v>4</v>
      </c>
      <c r="E226" s="5" t="s">
        <v>262</v>
      </c>
      <c r="F226" s="6" t="s">
        <v>9</v>
      </c>
      <c r="G226" s="6" t="s">
        <v>9</v>
      </c>
      <c r="H226" s="6" t="s">
        <v>9</v>
      </c>
      <c r="I226" s="6" t="s">
        <v>9</v>
      </c>
      <c r="J226" s="6" t="s">
        <v>10</v>
      </c>
      <c r="K226" s="6" t="s">
        <v>9</v>
      </c>
      <c r="L226" s="6" t="s">
        <v>9</v>
      </c>
    </row>
    <row r="227" spans="1:12" x14ac:dyDescent="0.15">
      <c r="A227" s="9">
        <v>43061</v>
      </c>
      <c r="B227" s="5" t="s">
        <v>6</v>
      </c>
      <c r="C227" s="5" t="s">
        <v>259</v>
      </c>
      <c r="D227" s="5" t="str">
        <f>"5"</f>
        <v>5</v>
      </c>
      <c r="E227" s="5" t="s">
        <v>263</v>
      </c>
      <c r="F227" s="6" t="s">
        <v>9</v>
      </c>
      <c r="G227" s="6" t="s">
        <v>9</v>
      </c>
      <c r="H227" s="6" t="s">
        <v>9</v>
      </c>
      <c r="I227" s="6" t="s">
        <v>9</v>
      </c>
      <c r="J227" s="6" t="s">
        <v>20</v>
      </c>
      <c r="K227" s="6" t="s">
        <v>9</v>
      </c>
      <c r="L227" s="6" t="s">
        <v>9</v>
      </c>
    </row>
    <row r="228" spans="1:12" x14ac:dyDescent="0.15">
      <c r="A228" s="9">
        <v>43062</v>
      </c>
      <c r="B228" s="5" t="s">
        <v>264</v>
      </c>
      <c r="C228" s="5" t="s">
        <v>265</v>
      </c>
      <c r="D228" s="5" t="str">
        <f>"1"</f>
        <v>1</v>
      </c>
      <c r="E228" s="5" t="s">
        <v>266</v>
      </c>
      <c r="F228" s="6" t="s">
        <v>9</v>
      </c>
      <c r="G228" s="6" t="s">
        <v>9</v>
      </c>
      <c r="H228" s="6" t="s">
        <v>9</v>
      </c>
      <c r="I228" s="6" t="s">
        <v>10</v>
      </c>
      <c r="J228" s="6" t="s">
        <v>10</v>
      </c>
      <c r="K228" s="6" t="s">
        <v>9</v>
      </c>
      <c r="L228" s="6" t="s">
        <v>9</v>
      </c>
    </row>
    <row r="229" spans="1:12" x14ac:dyDescent="0.15">
      <c r="A229" s="9">
        <v>43062</v>
      </c>
      <c r="B229" s="5" t="s">
        <v>6</v>
      </c>
      <c r="C229" s="5" t="s">
        <v>267</v>
      </c>
      <c r="D229" s="5" t="str">
        <f>"2.A"</f>
        <v>2.A</v>
      </c>
      <c r="E229" s="5" t="s">
        <v>268</v>
      </c>
      <c r="F229" s="6" t="s">
        <v>9</v>
      </c>
      <c r="G229" s="6" t="s">
        <v>9</v>
      </c>
      <c r="H229" s="6" t="s">
        <v>9</v>
      </c>
      <c r="I229" s="6" t="s">
        <v>10</v>
      </c>
      <c r="J229" s="6" t="s">
        <v>9</v>
      </c>
      <c r="K229" s="6" t="s">
        <v>9</v>
      </c>
      <c r="L229" s="6" t="s">
        <v>9</v>
      </c>
    </row>
    <row r="230" spans="1:12" x14ac:dyDescent="0.15">
      <c r="A230" s="9">
        <v>43062</v>
      </c>
      <c r="B230" s="5" t="s">
        <v>6</v>
      </c>
      <c r="C230" s="5" t="s">
        <v>267</v>
      </c>
      <c r="D230" s="5" t="str">
        <f>"2.B"</f>
        <v>2.B</v>
      </c>
      <c r="E230" s="5" t="s">
        <v>269</v>
      </c>
      <c r="F230" s="6" t="s">
        <v>9</v>
      </c>
      <c r="G230" s="6" t="s">
        <v>9</v>
      </c>
      <c r="H230" s="6" t="s">
        <v>9</v>
      </c>
      <c r="I230" s="6" t="s">
        <v>10</v>
      </c>
      <c r="J230" s="6" t="s">
        <v>9</v>
      </c>
      <c r="K230" s="6" t="s">
        <v>9</v>
      </c>
      <c r="L230" s="6" t="s">
        <v>9</v>
      </c>
    </row>
    <row r="231" spans="1:12" x14ac:dyDescent="0.15">
      <c r="A231" s="9">
        <v>43062</v>
      </c>
      <c r="B231" s="5" t="s">
        <v>6</v>
      </c>
      <c r="C231" s="5" t="s">
        <v>267</v>
      </c>
      <c r="D231" s="5" t="str">
        <f>"3"</f>
        <v>3</v>
      </c>
      <c r="E231" s="5" t="s">
        <v>61</v>
      </c>
      <c r="F231" s="6" t="s">
        <v>9</v>
      </c>
      <c r="G231" s="6" t="s">
        <v>9</v>
      </c>
      <c r="H231" s="6" t="s">
        <v>9</v>
      </c>
      <c r="I231" s="6" t="s">
        <v>10</v>
      </c>
      <c r="J231" s="6" t="s">
        <v>9</v>
      </c>
      <c r="K231" s="6" t="s">
        <v>9</v>
      </c>
      <c r="L231" s="6" t="s">
        <v>9</v>
      </c>
    </row>
    <row r="232" spans="1:12" x14ac:dyDescent="0.15">
      <c r="A232" s="9">
        <v>43062</v>
      </c>
      <c r="B232" s="5" t="s">
        <v>6</v>
      </c>
      <c r="C232" s="5" t="s">
        <v>267</v>
      </c>
      <c r="D232" s="5" t="str">
        <f>"4"</f>
        <v>4</v>
      </c>
      <c r="E232" s="5" t="s">
        <v>270</v>
      </c>
      <c r="F232" s="6" t="s">
        <v>9</v>
      </c>
      <c r="G232" s="6" t="s">
        <v>9</v>
      </c>
      <c r="H232" s="6" t="s">
        <v>9</v>
      </c>
      <c r="I232" s="6" t="s">
        <v>10</v>
      </c>
      <c r="J232" s="6" t="s">
        <v>9</v>
      </c>
      <c r="K232" s="6" t="s">
        <v>9</v>
      </c>
      <c r="L232" s="6" t="s">
        <v>9</v>
      </c>
    </row>
    <row r="233" spans="1:12" x14ac:dyDescent="0.15">
      <c r="A233" s="9">
        <v>43062</v>
      </c>
      <c r="B233" s="5" t="s">
        <v>6</v>
      </c>
      <c r="C233" s="5" t="s">
        <v>267</v>
      </c>
      <c r="D233" s="5" t="str">
        <f>"5"</f>
        <v>5</v>
      </c>
      <c r="E233" s="5" t="s">
        <v>271</v>
      </c>
      <c r="F233" s="6" t="s">
        <v>9</v>
      </c>
      <c r="G233" s="6" t="s">
        <v>9</v>
      </c>
      <c r="H233" s="6" t="s">
        <v>9</v>
      </c>
      <c r="I233" s="6" t="s">
        <v>10</v>
      </c>
      <c r="J233" s="6" t="s">
        <v>9</v>
      </c>
      <c r="K233" s="6" t="s">
        <v>9</v>
      </c>
      <c r="L233" s="6" t="s">
        <v>9</v>
      </c>
    </row>
    <row r="234" spans="1:12" x14ac:dyDescent="0.15">
      <c r="A234" s="9">
        <v>43068</v>
      </c>
      <c r="B234" s="5" t="s">
        <v>6</v>
      </c>
      <c r="C234" s="5" t="s">
        <v>297</v>
      </c>
      <c r="D234" s="5" t="str">
        <f>"2"</f>
        <v>2</v>
      </c>
      <c r="E234" s="5" t="s">
        <v>298</v>
      </c>
      <c r="F234" s="6" t="s">
        <v>9</v>
      </c>
      <c r="G234" s="6" t="s">
        <v>9</v>
      </c>
      <c r="H234" s="6" t="s">
        <v>9</v>
      </c>
      <c r="I234" s="6" t="s">
        <v>9</v>
      </c>
      <c r="J234" s="6" t="s">
        <v>10</v>
      </c>
      <c r="K234" s="6" t="s">
        <v>9</v>
      </c>
      <c r="L234" s="6" t="s">
        <v>9</v>
      </c>
    </row>
    <row r="235" spans="1:12" x14ac:dyDescent="0.15">
      <c r="A235" s="9">
        <v>43068</v>
      </c>
      <c r="B235" s="5" t="s">
        <v>6</v>
      </c>
      <c r="C235" s="5" t="s">
        <v>297</v>
      </c>
      <c r="D235" s="5" t="str">
        <f>"3"</f>
        <v>3</v>
      </c>
      <c r="E235" s="5" t="s">
        <v>299</v>
      </c>
      <c r="F235" s="6" t="s">
        <v>9</v>
      </c>
      <c r="G235" s="6" t="s">
        <v>9</v>
      </c>
      <c r="H235" s="6" t="s">
        <v>9</v>
      </c>
      <c r="I235" s="6" t="s">
        <v>9</v>
      </c>
      <c r="J235" s="6" t="s">
        <v>10</v>
      </c>
      <c r="K235" s="6" t="s">
        <v>9</v>
      </c>
      <c r="L235" s="6" t="s">
        <v>9</v>
      </c>
    </row>
    <row r="236" spans="1:12" x14ac:dyDescent="0.15">
      <c r="A236" s="9">
        <v>43068</v>
      </c>
      <c r="B236" s="5" t="s">
        <v>6</v>
      </c>
      <c r="C236" s="5" t="s">
        <v>297</v>
      </c>
      <c r="D236" s="5" t="str">
        <f>"4"</f>
        <v>4</v>
      </c>
      <c r="E236" s="5" t="s">
        <v>300</v>
      </c>
      <c r="F236" s="6" t="s">
        <v>9</v>
      </c>
      <c r="G236" s="6" t="s">
        <v>9</v>
      </c>
      <c r="H236" s="6" t="s">
        <v>9</v>
      </c>
      <c r="I236" s="6" t="s">
        <v>9</v>
      </c>
      <c r="J236" s="6" t="s">
        <v>10</v>
      </c>
      <c r="K236" s="6" t="s">
        <v>9</v>
      </c>
      <c r="L236" s="6" t="s">
        <v>9</v>
      </c>
    </row>
    <row r="237" spans="1:12" x14ac:dyDescent="0.15">
      <c r="A237" s="9">
        <v>43068</v>
      </c>
      <c r="B237" s="5" t="s">
        <v>6</v>
      </c>
      <c r="C237" s="5" t="s">
        <v>297</v>
      </c>
      <c r="D237" s="5" t="str">
        <f>"5"</f>
        <v>5</v>
      </c>
      <c r="E237" s="5" t="s">
        <v>301</v>
      </c>
      <c r="F237" s="6" t="s">
        <v>9</v>
      </c>
      <c r="G237" s="6" t="s">
        <v>9</v>
      </c>
      <c r="H237" s="6" t="s">
        <v>9</v>
      </c>
      <c r="I237" s="6" t="s">
        <v>9</v>
      </c>
      <c r="J237" s="6" t="s">
        <v>10</v>
      </c>
      <c r="K237" s="6" t="s">
        <v>9</v>
      </c>
      <c r="L237" s="6" t="s">
        <v>9</v>
      </c>
    </row>
    <row r="238" spans="1:12" x14ac:dyDescent="0.15">
      <c r="A238" s="9">
        <v>43068</v>
      </c>
      <c r="B238" s="5" t="s">
        <v>6</v>
      </c>
      <c r="C238" s="5" t="s">
        <v>297</v>
      </c>
      <c r="D238" s="5" t="str">
        <f>"6"</f>
        <v>6</v>
      </c>
      <c r="E238" s="5" t="s">
        <v>216</v>
      </c>
      <c r="F238" s="6" t="s">
        <v>9</v>
      </c>
      <c r="G238" s="6" t="s">
        <v>9</v>
      </c>
      <c r="H238" s="6" t="s">
        <v>9</v>
      </c>
      <c r="I238" s="6" t="s">
        <v>9</v>
      </c>
      <c r="J238" s="6" t="s">
        <v>20</v>
      </c>
      <c r="K238" s="6" t="s">
        <v>9</v>
      </c>
      <c r="L238" s="6" t="s">
        <v>9</v>
      </c>
    </row>
    <row r="239" spans="1:12" x14ac:dyDescent="0.15">
      <c r="A239" s="9">
        <v>43068</v>
      </c>
      <c r="B239" s="5" t="s">
        <v>6</v>
      </c>
      <c r="C239" s="5" t="s">
        <v>302</v>
      </c>
      <c r="D239" s="5" t="str">
        <f>"O.1"</f>
        <v>O.1</v>
      </c>
      <c r="E239" s="5" t="s">
        <v>303</v>
      </c>
      <c r="F239" s="6" t="s">
        <v>9</v>
      </c>
      <c r="G239" s="6" t="s">
        <v>9</v>
      </c>
      <c r="H239" s="6" t="s">
        <v>10</v>
      </c>
      <c r="I239" s="6" t="s">
        <v>9</v>
      </c>
      <c r="J239" s="6" t="s">
        <v>9</v>
      </c>
      <c r="K239" s="6" t="s">
        <v>9</v>
      </c>
      <c r="L239" s="6" t="s">
        <v>9</v>
      </c>
    </row>
    <row r="240" spans="1:12" x14ac:dyDescent="0.15">
      <c r="A240" s="9">
        <v>43068</v>
      </c>
      <c r="B240" s="5" t="s">
        <v>6</v>
      </c>
      <c r="C240" s="5" t="s">
        <v>302</v>
      </c>
      <c r="D240" s="5" t="str">
        <f>"O.2"</f>
        <v>O.2</v>
      </c>
      <c r="E240" s="5" t="s">
        <v>304</v>
      </c>
      <c r="F240" s="6" t="s">
        <v>9</v>
      </c>
      <c r="G240" s="6" t="s">
        <v>9</v>
      </c>
      <c r="H240" s="6" t="s">
        <v>20</v>
      </c>
      <c r="I240" s="6" t="s">
        <v>9</v>
      </c>
      <c r="J240" s="6" t="s">
        <v>9</v>
      </c>
      <c r="K240" s="6" t="s">
        <v>9</v>
      </c>
      <c r="L240" s="6" t="s">
        <v>9</v>
      </c>
    </row>
    <row r="241" spans="1:12" x14ac:dyDescent="0.15">
      <c r="A241" s="9">
        <v>43068</v>
      </c>
      <c r="B241" s="5" t="s">
        <v>6</v>
      </c>
      <c r="C241" s="5" t="s">
        <v>302</v>
      </c>
      <c r="D241" s="5" t="str">
        <f>"O.3.1"</f>
        <v>O.3.1</v>
      </c>
      <c r="E241" s="5" t="s">
        <v>305</v>
      </c>
      <c r="F241" s="6" t="s">
        <v>9</v>
      </c>
      <c r="G241" s="6" t="s">
        <v>9</v>
      </c>
      <c r="H241" s="6" t="s">
        <v>10</v>
      </c>
      <c r="I241" s="6" t="s">
        <v>9</v>
      </c>
      <c r="J241" s="6" t="s">
        <v>9</v>
      </c>
      <c r="K241" s="6" t="s">
        <v>9</v>
      </c>
      <c r="L241" s="6" t="s">
        <v>9</v>
      </c>
    </row>
    <row r="242" spans="1:12" x14ac:dyDescent="0.15">
      <c r="A242" s="9">
        <v>43068</v>
      </c>
      <c r="B242" s="5" t="s">
        <v>6</v>
      </c>
      <c r="C242" s="5" t="s">
        <v>302</v>
      </c>
      <c r="D242" s="5" t="str">
        <f>"O.3.2"</f>
        <v>O.3.2</v>
      </c>
      <c r="E242" s="5" t="s">
        <v>306</v>
      </c>
      <c r="F242" s="6" t="s">
        <v>9</v>
      </c>
      <c r="G242" s="6" t="s">
        <v>9</v>
      </c>
      <c r="H242" s="6" t="s">
        <v>10</v>
      </c>
      <c r="I242" s="6" t="s">
        <v>9</v>
      </c>
      <c r="J242" s="6" t="s">
        <v>9</v>
      </c>
      <c r="K242" s="6" t="s">
        <v>9</v>
      </c>
      <c r="L242" s="6" t="s">
        <v>9</v>
      </c>
    </row>
    <row r="243" spans="1:12" x14ac:dyDescent="0.15">
      <c r="A243" s="9">
        <v>43068</v>
      </c>
      <c r="B243" s="5" t="s">
        <v>6</v>
      </c>
      <c r="C243" s="5" t="s">
        <v>302</v>
      </c>
      <c r="D243" s="5" t="str">
        <f>"O.3.3"</f>
        <v>O.3.3</v>
      </c>
      <c r="E243" s="5" t="s">
        <v>307</v>
      </c>
      <c r="F243" s="6" t="s">
        <v>9</v>
      </c>
      <c r="G243" s="6" t="s">
        <v>9</v>
      </c>
      <c r="H243" s="6" t="s">
        <v>10</v>
      </c>
      <c r="I243" s="6" t="s">
        <v>9</v>
      </c>
      <c r="J243" s="6" t="s">
        <v>9</v>
      </c>
      <c r="K243" s="6" t="s">
        <v>9</v>
      </c>
      <c r="L243" s="6" t="s">
        <v>9</v>
      </c>
    </row>
    <row r="244" spans="1:12" x14ac:dyDescent="0.15">
      <c r="A244" s="9">
        <v>43068</v>
      </c>
      <c r="B244" s="5" t="s">
        <v>6</v>
      </c>
      <c r="C244" s="5" t="s">
        <v>302</v>
      </c>
      <c r="D244" s="5" t="str">
        <f>"O.4.1"</f>
        <v>O.4.1</v>
      </c>
      <c r="E244" s="5" t="s">
        <v>308</v>
      </c>
      <c r="F244" s="6" t="s">
        <v>9</v>
      </c>
      <c r="G244" s="6" t="s">
        <v>9</v>
      </c>
      <c r="H244" s="6" t="s">
        <v>10</v>
      </c>
      <c r="I244" s="6" t="s">
        <v>9</v>
      </c>
      <c r="J244" s="6" t="s">
        <v>9</v>
      </c>
      <c r="K244" s="6" t="s">
        <v>9</v>
      </c>
      <c r="L244" s="6" t="s">
        <v>9</v>
      </c>
    </row>
    <row r="245" spans="1:12" x14ac:dyDescent="0.15">
      <c r="A245" s="9">
        <v>43068</v>
      </c>
      <c r="B245" s="5" t="s">
        <v>6</v>
      </c>
      <c r="C245" s="5" t="s">
        <v>302</v>
      </c>
      <c r="D245" s="5" t="str">
        <f>"O.4.2"</f>
        <v>O.4.2</v>
      </c>
      <c r="E245" s="5" t="s">
        <v>309</v>
      </c>
      <c r="F245" s="6" t="s">
        <v>9</v>
      </c>
      <c r="G245" s="6" t="s">
        <v>9</v>
      </c>
      <c r="H245" s="6" t="s">
        <v>10</v>
      </c>
      <c r="I245" s="6" t="s">
        <v>9</v>
      </c>
      <c r="J245" s="6" t="s">
        <v>9</v>
      </c>
      <c r="K245" s="6" t="s">
        <v>9</v>
      </c>
      <c r="L245" s="6" t="s">
        <v>9</v>
      </c>
    </row>
    <row r="246" spans="1:12" x14ac:dyDescent="0.15">
      <c r="A246" s="9">
        <v>43068</v>
      </c>
      <c r="B246" s="5" t="s">
        <v>6</v>
      </c>
      <c r="C246" s="5" t="s">
        <v>302</v>
      </c>
      <c r="D246" s="5" t="str">
        <f>"O.4.3"</f>
        <v>O.4.3</v>
      </c>
      <c r="E246" s="5" t="s">
        <v>310</v>
      </c>
      <c r="F246" s="6" t="s">
        <v>9</v>
      </c>
      <c r="G246" s="6" t="s">
        <v>9</v>
      </c>
      <c r="H246" s="6" t="s">
        <v>10</v>
      </c>
      <c r="I246" s="6" t="s">
        <v>9</v>
      </c>
      <c r="J246" s="6" t="s">
        <v>9</v>
      </c>
      <c r="K246" s="6" t="s">
        <v>9</v>
      </c>
      <c r="L246" s="6" t="s">
        <v>9</v>
      </c>
    </row>
    <row r="247" spans="1:12" x14ac:dyDescent="0.15">
      <c r="A247" s="9">
        <v>43068</v>
      </c>
      <c r="B247" s="5" t="s">
        <v>6</v>
      </c>
      <c r="C247" s="5" t="s">
        <v>302</v>
      </c>
      <c r="D247" s="5" t="str">
        <f>"O.4.4"</f>
        <v>O.4.4</v>
      </c>
      <c r="E247" s="5" t="s">
        <v>311</v>
      </c>
      <c r="F247" s="6" t="s">
        <v>9</v>
      </c>
      <c r="G247" s="6" t="s">
        <v>9</v>
      </c>
      <c r="H247" s="6" t="s">
        <v>10</v>
      </c>
      <c r="I247" s="6" t="s">
        <v>9</v>
      </c>
      <c r="J247" s="6" t="s">
        <v>9</v>
      </c>
      <c r="K247" s="6" t="s">
        <v>9</v>
      </c>
      <c r="L247" s="6" t="s">
        <v>9</v>
      </c>
    </row>
    <row r="248" spans="1:12" x14ac:dyDescent="0.15">
      <c r="A248" s="9">
        <v>43068</v>
      </c>
      <c r="B248" s="5" t="s">
        <v>6</v>
      </c>
      <c r="C248" s="5" t="s">
        <v>302</v>
      </c>
      <c r="D248" s="5" t="str">
        <f>"O.4.5"</f>
        <v>O.4.5</v>
      </c>
      <c r="E248" s="5" t="s">
        <v>312</v>
      </c>
      <c r="F248" s="6" t="s">
        <v>9</v>
      </c>
      <c r="G248" s="6" t="s">
        <v>9</v>
      </c>
      <c r="H248" s="6" t="s">
        <v>10</v>
      </c>
      <c r="I248" s="6" t="s">
        <v>9</v>
      </c>
      <c r="J248" s="6" t="s">
        <v>9</v>
      </c>
      <c r="K248" s="6" t="s">
        <v>9</v>
      </c>
      <c r="L248" s="6" t="s">
        <v>9</v>
      </c>
    </row>
    <row r="249" spans="1:12" x14ac:dyDescent="0.15">
      <c r="A249" s="9">
        <v>43068</v>
      </c>
      <c r="B249" s="5" t="s">
        <v>6</v>
      </c>
      <c r="C249" s="5" t="s">
        <v>302</v>
      </c>
      <c r="D249" s="5" t="str">
        <f>"O.4.6"</f>
        <v>O.4.6</v>
      </c>
      <c r="E249" s="5" t="s">
        <v>313</v>
      </c>
      <c r="F249" s="6" t="s">
        <v>9</v>
      </c>
      <c r="G249" s="6" t="s">
        <v>9</v>
      </c>
      <c r="H249" s="6" t="s">
        <v>10</v>
      </c>
      <c r="I249" s="6" t="s">
        <v>9</v>
      </c>
      <c r="J249" s="6" t="s">
        <v>9</v>
      </c>
      <c r="K249" s="6" t="s">
        <v>9</v>
      </c>
      <c r="L249" s="6" t="s">
        <v>9</v>
      </c>
    </row>
    <row r="250" spans="1:12" x14ac:dyDescent="0.15">
      <c r="A250" s="9">
        <v>43068</v>
      </c>
      <c r="B250" s="5" t="s">
        <v>6</v>
      </c>
      <c r="C250" s="5" t="s">
        <v>302</v>
      </c>
      <c r="D250" s="5" t="str">
        <f>"NB.51"</f>
        <v>NB.51</v>
      </c>
      <c r="E250" s="5" t="s">
        <v>314</v>
      </c>
      <c r="F250" s="6" t="s">
        <v>9</v>
      </c>
      <c r="G250" s="6" t="s">
        <v>9</v>
      </c>
      <c r="H250" s="6" t="s">
        <v>20</v>
      </c>
      <c r="I250" s="6" t="s">
        <v>9</v>
      </c>
      <c r="J250" s="6" t="s">
        <v>9</v>
      </c>
      <c r="K250" s="6" t="s">
        <v>9</v>
      </c>
      <c r="L250" s="6" t="s">
        <v>9</v>
      </c>
    </row>
    <row r="251" spans="1:12" x14ac:dyDescent="0.15">
      <c r="A251" s="9">
        <v>43068</v>
      </c>
      <c r="B251" s="5" t="s">
        <v>6</v>
      </c>
      <c r="C251" s="5" t="s">
        <v>302</v>
      </c>
      <c r="D251" s="5" t="str">
        <f>"NB.52"</f>
        <v>NB.52</v>
      </c>
      <c r="E251" s="5" t="s">
        <v>315</v>
      </c>
      <c r="F251" s="6" t="s">
        <v>9</v>
      </c>
      <c r="G251" s="6" t="s">
        <v>9</v>
      </c>
      <c r="H251" s="6" t="s">
        <v>20</v>
      </c>
      <c r="I251" s="6" t="s">
        <v>9</v>
      </c>
      <c r="J251" s="6" t="s">
        <v>9</v>
      </c>
      <c r="K251" s="6" t="s">
        <v>9</v>
      </c>
      <c r="L251" s="6" t="s">
        <v>9</v>
      </c>
    </row>
    <row r="252" spans="1:12" x14ac:dyDescent="0.15">
      <c r="A252" s="9">
        <v>43068</v>
      </c>
      <c r="B252" s="5" t="s">
        <v>6</v>
      </c>
      <c r="C252" s="5" t="s">
        <v>302</v>
      </c>
      <c r="D252" s="5" t="str">
        <f>"O.6"</f>
        <v>O.6</v>
      </c>
      <c r="E252" s="5" t="s">
        <v>316</v>
      </c>
      <c r="F252" s="6" t="s">
        <v>9</v>
      </c>
      <c r="G252" s="6" t="s">
        <v>9</v>
      </c>
      <c r="H252" s="6" t="s">
        <v>10</v>
      </c>
      <c r="I252" s="6" t="s">
        <v>9</v>
      </c>
      <c r="J252" s="6" t="s">
        <v>9</v>
      </c>
      <c r="K252" s="6" t="s">
        <v>9</v>
      </c>
      <c r="L252" s="6" t="s">
        <v>9</v>
      </c>
    </row>
    <row r="253" spans="1:12" x14ac:dyDescent="0.15">
      <c r="A253" s="9">
        <v>43068</v>
      </c>
      <c r="B253" s="5" t="s">
        <v>6</v>
      </c>
      <c r="C253" s="5" t="s">
        <v>302</v>
      </c>
      <c r="D253" s="5" t="str">
        <f>"O.7.1"</f>
        <v>O.7.1</v>
      </c>
      <c r="E253" s="5" t="s">
        <v>317</v>
      </c>
      <c r="F253" s="6" t="s">
        <v>9</v>
      </c>
      <c r="G253" s="6" t="s">
        <v>9</v>
      </c>
      <c r="H253" s="6" t="s">
        <v>10</v>
      </c>
      <c r="I253" s="6" t="s">
        <v>9</v>
      </c>
      <c r="J253" s="6" t="s">
        <v>9</v>
      </c>
      <c r="K253" s="6" t="s">
        <v>9</v>
      </c>
      <c r="L253" s="6" t="s">
        <v>9</v>
      </c>
    </row>
    <row r="254" spans="1:12" x14ac:dyDescent="0.15">
      <c r="A254" s="9">
        <v>43068</v>
      </c>
      <c r="B254" s="5" t="s">
        <v>6</v>
      </c>
      <c r="C254" s="5" t="s">
        <v>302</v>
      </c>
      <c r="D254" s="5" t="str">
        <f>"O.7.2"</f>
        <v>O.7.2</v>
      </c>
      <c r="E254" s="5" t="s">
        <v>318</v>
      </c>
      <c r="F254" s="6" t="s">
        <v>9</v>
      </c>
      <c r="G254" s="6" t="s">
        <v>9</v>
      </c>
      <c r="H254" s="6" t="s">
        <v>10</v>
      </c>
      <c r="I254" s="6" t="s">
        <v>9</v>
      </c>
      <c r="J254" s="6" t="s">
        <v>9</v>
      </c>
      <c r="K254" s="6" t="s">
        <v>9</v>
      </c>
      <c r="L254" s="6" t="s">
        <v>9</v>
      </c>
    </row>
    <row r="255" spans="1:12" x14ac:dyDescent="0.15">
      <c r="A255" s="9">
        <v>43068</v>
      </c>
      <c r="B255" s="5" t="s">
        <v>6</v>
      </c>
      <c r="C255" s="5" t="s">
        <v>302</v>
      </c>
      <c r="D255" s="5" t="str">
        <f>"O.7.3"</f>
        <v>O.7.3</v>
      </c>
      <c r="E255" s="5" t="s">
        <v>319</v>
      </c>
      <c r="F255" s="6" t="s">
        <v>9</v>
      </c>
      <c r="G255" s="6" t="s">
        <v>9</v>
      </c>
      <c r="H255" s="6" t="s">
        <v>10</v>
      </c>
      <c r="I255" s="6" t="s">
        <v>9</v>
      </c>
      <c r="J255" s="6" t="s">
        <v>9</v>
      </c>
      <c r="K255" s="6" t="s">
        <v>9</v>
      </c>
      <c r="L255" s="6" t="s">
        <v>9</v>
      </c>
    </row>
    <row r="256" spans="1:12" x14ac:dyDescent="0.15">
      <c r="A256" s="9">
        <v>43068</v>
      </c>
      <c r="B256" s="5" t="s">
        <v>6</v>
      </c>
      <c r="C256" s="5" t="s">
        <v>302</v>
      </c>
      <c r="D256" s="5" t="str">
        <f>"S.1"</f>
        <v>S.1</v>
      </c>
      <c r="E256" s="5" t="s">
        <v>320</v>
      </c>
      <c r="F256" s="6" t="s">
        <v>9</v>
      </c>
      <c r="G256" s="6" t="s">
        <v>9</v>
      </c>
      <c r="H256" s="6" t="s">
        <v>20</v>
      </c>
      <c r="I256" s="6" t="s">
        <v>9</v>
      </c>
      <c r="J256" s="6" t="s">
        <v>9</v>
      </c>
      <c r="K256" s="6" t="s">
        <v>9</v>
      </c>
      <c r="L256" s="6" t="s">
        <v>9</v>
      </c>
    </row>
    <row r="257" spans="1:12" x14ac:dyDescent="0.15">
      <c r="A257" s="9">
        <v>43068</v>
      </c>
      <c r="B257" s="5" t="s">
        <v>6</v>
      </c>
      <c r="C257" s="5" t="s">
        <v>302</v>
      </c>
      <c r="D257" s="5" t="str">
        <f>"S.2"</f>
        <v>S.2</v>
      </c>
      <c r="E257" s="5" t="s">
        <v>321</v>
      </c>
      <c r="F257" s="6" t="s">
        <v>9</v>
      </c>
      <c r="G257" s="6" t="s">
        <v>9</v>
      </c>
      <c r="H257" s="6" t="s">
        <v>20</v>
      </c>
      <c r="I257" s="6" t="s">
        <v>9</v>
      </c>
      <c r="J257" s="6" t="s">
        <v>9</v>
      </c>
      <c r="K257" s="6" t="s">
        <v>9</v>
      </c>
      <c r="L257" s="6" t="s">
        <v>9</v>
      </c>
    </row>
    <row r="258" spans="1:12" x14ac:dyDescent="0.15">
      <c r="A258" s="9">
        <v>43068</v>
      </c>
      <c r="B258" s="5" t="s">
        <v>6</v>
      </c>
      <c r="C258" s="5" t="s">
        <v>302</v>
      </c>
      <c r="D258" s="5" t="str">
        <f>"S.3"</f>
        <v>S.3</v>
      </c>
      <c r="E258" s="5" t="s">
        <v>322</v>
      </c>
      <c r="F258" s="6" t="s">
        <v>9</v>
      </c>
      <c r="G258" s="6" t="s">
        <v>9</v>
      </c>
      <c r="H258" s="6" t="s">
        <v>20</v>
      </c>
      <c r="I258" s="6" t="s">
        <v>9</v>
      </c>
      <c r="J258" s="6" t="s">
        <v>9</v>
      </c>
      <c r="K258" s="6" t="s">
        <v>9</v>
      </c>
      <c r="L258" s="6" t="s">
        <v>9</v>
      </c>
    </row>
    <row r="259" spans="1:12" x14ac:dyDescent="0.15">
      <c r="A259" s="9">
        <v>43070</v>
      </c>
      <c r="B259" s="5" t="s">
        <v>6</v>
      </c>
      <c r="C259" s="5" t="s">
        <v>7</v>
      </c>
      <c r="D259" s="5" t="str">
        <f>"1"</f>
        <v>1</v>
      </c>
      <c r="E259" s="5" t="s">
        <v>8</v>
      </c>
      <c r="F259" s="6" t="s">
        <v>9</v>
      </c>
      <c r="G259" s="6" t="s">
        <v>9</v>
      </c>
      <c r="H259" s="6" t="s">
        <v>9</v>
      </c>
      <c r="I259" s="6" t="s">
        <v>10</v>
      </c>
      <c r="J259" s="6" t="s">
        <v>9</v>
      </c>
      <c r="K259" s="6" t="s">
        <v>9</v>
      </c>
      <c r="L259" s="6" t="s">
        <v>9</v>
      </c>
    </row>
    <row r="260" spans="1:12" x14ac:dyDescent="0.15">
      <c r="A260" s="9">
        <v>43070</v>
      </c>
      <c r="B260" s="5" t="s">
        <v>6</v>
      </c>
      <c r="C260" s="5" t="s">
        <v>7</v>
      </c>
      <c r="D260" s="5" t="str">
        <f>"2"</f>
        <v>2</v>
      </c>
      <c r="E260" s="5" t="s">
        <v>11</v>
      </c>
      <c r="F260" s="6" t="s">
        <v>9</v>
      </c>
      <c r="G260" s="6" t="s">
        <v>9</v>
      </c>
      <c r="H260" s="6" t="s">
        <v>9</v>
      </c>
      <c r="I260" s="6" t="s">
        <v>10</v>
      </c>
      <c r="J260" s="6" t="s">
        <v>9</v>
      </c>
      <c r="K260" s="6" t="s">
        <v>9</v>
      </c>
      <c r="L260" s="6" t="s">
        <v>9</v>
      </c>
    </row>
    <row r="261" spans="1:12" x14ac:dyDescent="0.15">
      <c r="A261" s="9">
        <v>43070</v>
      </c>
      <c r="B261" s="5" t="s">
        <v>6</v>
      </c>
      <c r="C261" s="5" t="s">
        <v>7</v>
      </c>
      <c r="D261" s="5" t="str">
        <f>"3.I"</f>
        <v>3.I</v>
      </c>
      <c r="E261" s="5" t="s">
        <v>12</v>
      </c>
      <c r="F261" s="6" t="s">
        <v>9</v>
      </c>
      <c r="G261" s="6" t="s">
        <v>9</v>
      </c>
      <c r="H261" s="6" t="s">
        <v>9</v>
      </c>
      <c r="I261" s="6" t="s">
        <v>10</v>
      </c>
      <c r="J261" s="6" t="s">
        <v>9</v>
      </c>
      <c r="K261" s="6" t="s">
        <v>9</v>
      </c>
      <c r="L261" s="6" t="s">
        <v>9</v>
      </c>
    </row>
    <row r="262" spans="1:12" x14ac:dyDescent="0.15">
      <c r="A262" s="9">
        <v>43070</v>
      </c>
      <c r="B262" s="5" t="s">
        <v>6</v>
      </c>
      <c r="C262" s="5" t="s">
        <v>7</v>
      </c>
      <c r="D262" s="5" t="str">
        <f>"3.II"</f>
        <v>3.II</v>
      </c>
      <c r="E262" s="5" t="s">
        <v>13</v>
      </c>
      <c r="F262" s="6" t="s">
        <v>9</v>
      </c>
      <c r="G262" s="6" t="s">
        <v>9</v>
      </c>
      <c r="H262" s="6" t="s">
        <v>9</v>
      </c>
      <c r="I262" s="6" t="s">
        <v>10</v>
      </c>
      <c r="J262" s="6" t="s">
        <v>9</v>
      </c>
      <c r="K262" s="6" t="s">
        <v>9</v>
      </c>
      <c r="L262" s="6" t="s">
        <v>9</v>
      </c>
    </row>
    <row r="263" spans="1:12" x14ac:dyDescent="0.15">
      <c r="A263" s="9">
        <v>43070</v>
      </c>
      <c r="B263" s="5" t="s">
        <v>6</v>
      </c>
      <c r="C263" s="5" t="s">
        <v>7</v>
      </c>
      <c r="D263" s="5" t="str">
        <f>"3.III"</f>
        <v>3.III</v>
      </c>
      <c r="E263" s="5" t="s">
        <v>14</v>
      </c>
      <c r="F263" s="6" t="s">
        <v>9</v>
      </c>
      <c r="G263" s="6" t="s">
        <v>9</v>
      </c>
      <c r="H263" s="6" t="s">
        <v>9</v>
      </c>
      <c r="I263" s="6" t="s">
        <v>10</v>
      </c>
      <c r="J263" s="6" t="s">
        <v>9</v>
      </c>
      <c r="K263" s="6" t="s">
        <v>9</v>
      </c>
      <c r="L263" s="6" t="s">
        <v>9</v>
      </c>
    </row>
    <row r="264" spans="1:12" x14ac:dyDescent="0.15">
      <c r="A264" s="9">
        <v>43070</v>
      </c>
      <c r="B264" s="5" t="s">
        <v>6</v>
      </c>
      <c r="C264" s="5" t="s">
        <v>7</v>
      </c>
      <c r="D264" s="5" t="str">
        <f>"4"</f>
        <v>4</v>
      </c>
      <c r="E264" s="5" t="s">
        <v>15</v>
      </c>
      <c r="F264" s="6" t="s">
        <v>9</v>
      </c>
      <c r="G264" s="6" t="s">
        <v>9</v>
      </c>
      <c r="H264" s="6" t="s">
        <v>9</v>
      </c>
      <c r="I264" s="6" t="s">
        <v>10</v>
      </c>
      <c r="J264" s="6" t="s">
        <v>9</v>
      </c>
      <c r="K264" s="6" t="s">
        <v>9</v>
      </c>
      <c r="L264" s="6" t="s">
        <v>9</v>
      </c>
    </row>
    <row r="265" spans="1:12" x14ac:dyDescent="0.15">
      <c r="A265" s="9">
        <v>43070</v>
      </c>
      <c r="B265" s="5" t="s">
        <v>6</v>
      </c>
      <c r="C265" s="5" t="s">
        <v>7</v>
      </c>
      <c r="D265" s="5" t="str">
        <f>"5"</f>
        <v>5</v>
      </c>
      <c r="E265" s="5" t="s">
        <v>16</v>
      </c>
      <c r="F265" s="6" t="s">
        <v>9</v>
      </c>
      <c r="G265" s="6" t="s">
        <v>9</v>
      </c>
      <c r="H265" s="6" t="s">
        <v>9</v>
      </c>
      <c r="I265" s="6" t="s">
        <v>10</v>
      </c>
      <c r="J265" s="6" t="s">
        <v>9</v>
      </c>
      <c r="K265" s="6" t="s">
        <v>9</v>
      </c>
      <c r="L265" s="6" t="s">
        <v>9</v>
      </c>
    </row>
    <row r="266" spans="1:12" x14ac:dyDescent="0.15">
      <c r="A266" s="9">
        <v>43070</v>
      </c>
      <c r="B266" s="5" t="s">
        <v>6</v>
      </c>
      <c r="C266" s="5" t="s">
        <v>7</v>
      </c>
      <c r="D266" s="5" t="str">
        <f>"6"</f>
        <v>6</v>
      </c>
      <c r="E266" s="5" t="s">
        <v>17</v>
      </c>
      <c r="F266" s="6" t="s">
        <v>9</v>
      </c>
      <c r="G266" s="6" t="s">
        <v>9</v>
      </c>
      <c r="H266" s="6" t="s">
        <v>9</v>
      </c>
      <c r="I266" s="6" t="s">
        <v>10</v>
      </c>
      <c r="J266" s="6" t="s">
        <v>9</v>
      </c>
      <c r="K266" s="6" t="s">
        <v>9</v>
      </c>
      <c r="L266" s="6" t="s">
        <v>9</v>
      </c>
    </row>
    <row r="267" spans="1:12" x14ac:dyDescent="0.15">
      <c r="A267" s="9">
        <v>43070</v>
      </c>
      <c r="B267" s="5" t="s">
        <v>6</v>
      </c>
      <c r="C267" s="5" t="s">
        <v>7</v>
      </c>
      <c r="D267" s="5" t="str">
        <f>"7.I"</f>
        <v>7.I</v>
      </c>
      <c r="E267" s="5" t="s">
        <v>18</v>
      </c>
      <c r="F267" s="6" t="s">
        <v>9</v>
      </c>
      <c r="G267" s="6" t="s">
        <v>9</v>
      </c>
      <c r="H267" s="6" t="s">
        <v>9</v>
      </c>
      <c r="I267" s="6" t="s">
        <v>10</v>
      </c>
      <c r="J267" s="6" t="s">
        <v>9</v>
      </c>
      <c r="K267" s="6" t="s">
        <v>9</v>
      </c>
      <c r="L267" s="6" t="s">
        <v>9</v>
      </c>
    </row>
    <row r="268" spans="1:12" x14ac:dyDescent="0.15">
      <c r="A268" s="9">
        <v>43070</v>
      </c>
      <c r="B268" s="5" t="s">
        <v>6</v>
      </c>
      <c r="C268" s="5" t="s">
        <v>7</v>
      </c>
      <c r="D268" s="5" t="str">
        <f>"7.II"</f>
        <v>7.II</v>
      </c>
      <c r="E268" s="5" t="s">
        <v>19</v>
      </c>
      <c r="F268" s="6" t="s">
        <v>9</v>
      </c>
      <c r="G268" s="6" t="s">
        <v>9</v>
      </c>
      <c r="H268" s="6" t="s">
        <v>9</v>
      </c>
      <c r="I268" s="6" t="s">
        <v>20</v>
      </c>
      <c r="J268" s="6" t="s">
        <v>9</v>
      </c>
      <c r="K268" s="6" t="s">
        <v>9</v>
      </c>
      <c r="L268" s="6" t="s">
        <v>9</v>
      </c>
    </row>
    <row r="269" spans="1:12" x14ac:dyDescent="0.15">
      <c r="A269" s="9">
        <v>43070</v>
      </c>
      <c r="B269" s="5" t="s">
        <v>6</v>
      </c>
      <c r="C269" s="5" t="s">
        <v>7</v>
      </c>
      <c r="D269" s="5" t="str">
        <f>"7.III"</f>
        <v>7.III</v>
      </c>
      <c r="E269" s="5" t="s">
        <v>21</v>
      </c>
      <c r="F269" s="6" t="s">
        <v>9</v>
      </c>
      <c r="G269" s="6" t="s">
        <v>9</v>
      </c>
      <c r="H269" s="6" t="s">
        <v>9</v>
      </c>
      <c r="I269" s="6" t="s">
        <v>10</v>
      </c>
      <c r="J269" s="6" t="s">
        <v>9</v>
      </c>
      <c r="K269" s="6" t="s">
        <v>9</v>
      </c>
      <c r="L269" s="6" t="s">
        <v>9</v>
      </c>
    </row>
    <row r="270" spans="1:12" x14ac:dyDescent="0.15">
      <c r="A270" s="9">
        <v>43075</v>
      </c>
      <c r="B270" s="5" t="s">
        <v>64</v>
      </c>
      <c r="C270" s="10" t="s">
        <v>376</v>
      </c>
      <c r="D270" s="10" t="s">
        <v>377</v>
      </c>
      <c r="E270" s="10" t="s">
        <v>378</v>
      </c>
      <c r="F270" s="6" t="s">
        <v>9</v>
      </c>
      <c r="G270" s="6" t="s">
        <v>9</v>
      </c>
      <c r="H270" s="6" t="s">
        <v>9</v>
      </c>
      <c r="I270" s="6" t="s">
        <v>9</v>
      </c>
      <c r="J270" s="6" t="s">
        <v>9</v>
      </c>
      <c r="K270" s="6" t="s">
        <v>9</v>
      </c>
      <c r="L270" s="6" t="s">
        <v>10</v>
      </c>
    </row>
    <row r="271" spans="1:12" x14ac:dyDescent="0.15">
      <c r="A271" s="9">
        <v>43081</v>
      </c>
      <c r="B271" s="5" t="s">
        <v>94</v>
      </c>
      <c r="C271" s="5" t="s">
        <v>95</v>
      </c>
      <c r="D271" s="5" t="str">
        <f>"1"</f>
        <v>1</v>
      </c>
      <c r="E271" s="5" t="s">
        <v>96</v>
      </c>
      <c r="F271" s="6" t="s">
        <v>9</v>
      </c>
      <c r="G271" s="6" t="s">
        <v>88</v>
      </c>
      <c r="H271" s="6" t="s">
        <v>9</v>
      </c>
      <c r="I271" s="6" t="s">
        <v>9</v>
      </c>
      <c r="J271" s="6" t="s">
        <v>9</v>
      </c>
      <c r="K271" s="6" t="s">
        <v>9</v>
      </c>
      <c r="L271" s="6" t="s">
        <v>9</v>
      </c>
    </row>
    <row r="272" spans="1:12" x14ac:dyDescent="0.15">
      <c r="A272" s="9">
        <v>43081</v>
      </c>
      <c r="B272" s="5" t="s">
        <v>94</v>
      </c>
      <c r="C272" s="5" t="s">
        <v>95</v>
      </c>
      <c r="D272" s="5" t="str">
        <f>"2"</f>
        <v>2</v>
      </c>
      <c r="E272" s="5" t="s">
        <v>97</v>
      </c>
      <c r="F272" s="6" t="s">
        <v>9</v>
      </c>
      <c r="G272" s="6" t="s">
        <v>88</v>
      </c>
      <c r="H272" s="6" t="s">
        <v>9</v>
      </c>
      <c r="I272" s="6" t="s">
        <v>9</v>
      </c>
      <c r="J272" s="6" t="s">
        <v>9</v>
      </c>
      <c r="K272" s="6" t="s">
        <v>9</v>
      </c>
      <c r="L272" s="6" t="s">
        <v>9</v>
      </c>
    </row>
    <row r="273" spans="1:12" x14ac:dyDescent="0.15">
      <c r="A273" s="9">
        <v>43081</v>
      </c>
      <c r="B273" s="5" t="s">
        <v>94</v>
      </c>
      <c r="C273" s="5" t="s">
        <v>95</v>
      </c>
      <c r="D273" s="5" t="str">
        <f>"3"</f>
        <v>3</v>
      </c>
      <c r="E273" s="5" t="s">
        <v>98</v>
      </c>
      <c r="F273" s="6" t="s">
        <v>9</v>
      </c>
      <c r="G273" s="6" t="s">
        <v>10</v>
      </c>
      <c r="H273" s="6" t="s">
        <v>9</v>
      </c>
      <c r="I273" s="6" t="s">
        <v>9</v>
      </c>
      <c r="J273" s="6" t="s">
        <v>9</v>
      </c>
      <c r="K273" s="6" t="s">
        <v>9</v>
      </c>
      <c r="L273" s="6" t="s">
        <v>9</v>
      </c>
    </row>
    <row r="274" spans="1:12" x14ac:dyDescent="0.15">
      <c r="A274" s="9">
        <v>43081</v>
      </c>
      <c r="B274" s="5" t="s">
        <v>94</v>
      </c>
      <c r="C274" s="5" t="s">
        <v>95</v>
      </c>
      <c r="D274" s="5" t="str">
        <f>"4"</f>
        <v>4</v>
      </c>
      <c r="E274" s="5" t="s">
        <v>99</v>
      </c>
      <c r="F274" s="6" t="s">
        <v>9</v>
      </c>
      <c r="G274" s="6" t="s">
        <v>10</v>
      </c>
      <c r="H274" s="6" t="s">
        <v>9</v>
      </c>
      <c r="I274" s="6" t="s">
        <v>9</v>
      </c>
      <c r="J274" s="6" t="s">
        <v>9</v>
      </c>
      <c r="K274" s="6" t="s">
        <v>9</v>
      </c>
      <c r="L274" s="6" t="s">
        <v>9</v>
      </c>
    </row>
    <row r="275" spans="1:12" x14ac:dyDescent="0.15">
      <c r="A275" s="9">
        <v>43081</v>
      </c>
      <c r="B275" s="5" t="s">
        <v>94</v>
      </c>
      <c r="C275" s="5" t="s">
        <v>95</v>
      </c>
      <c r="D275" s="5" t="str">
        <f>"5"</f>
        <v>5</v>
      </c>
      <c r="E275" s="5" t="s">
        <v>100</v>
      </c>
      <c r="F275" s="6" t="s">
        <v>9</v>
      </c>
      <c r="G275" s="6" t="s">
        <v>10</v>
      </c>
      <c r="H275" s="6" t="s">
        <v>9</v>
      </c>
      <c r="I275" s="6" t="s">
        <v>9</v>
      </c>
      <c r="J275" s="6" t="s">
        <v>9</v>
      </c>
      <c r="K275" s="6" t="s">
        <v>9</v>
      </c>
      <c r="L275" s="6" t="s">
        <v>9</v>
      </c>
    </row>
    <row r="276" spans="1:12" x14ac:dyDescent="0.15">
      <c r="A276" s="9">
        <v>43081</v>
      </c>
      <c r="B276" s="5" t="s">
        <v>94</v>
      </c>
      <c r="C276" s="5" t="s">
        <v>95</v>
      </c>
      <c r="D276" s="5" t="str">
        <f>"6"</f>
        <v>6</v>
      </c>
      <c r="E276" s="5" t="s">
        <v>101</v>
      </c>
      <c r="F276" s="6" t="s">
        <v>9</v>
      </c>
      <c r="G276" s="6" t="s">
        <v>20</v>
      </c>
      <c r="H276" s="6" t="s">
        <v>9</v>
      </c>
      <c r="I276" s="6" t="s">
        <v>9</v>
      </c>
      <c r="J276" s="6" t="s">
        <v>9</v>
      </c>
      <c r="K276" s="6" t="s">
        <v>9</v>
      </c>
      <c r="L276" s="6" t="s">
        <v>9</v>
      </c>
    </row>
    <row r="277" spans="1:12" x14ac:dyDescent="0.15">
      <c r="A277" s="9">
        <v>43081</v>
      </c>
      <c r="B277" s="5" t="s">
        <v>94</v>
      </c>
      <c r="C277" s="5" t="s">
        <v>95</v>
      </c>
      <c r="D277" s="5" t="str">
        <f>"7"</f>
        <v>7</v>
      </c>
      <c r="E277" s="5" t="s">
        <v>102</v>
      </c>
      <c r="F277" s="6" t="s">
        <v>9</v>
      </c>
      <c r="G277" s="6" t="s">
        <v>10</v>
      </c>
      <c r="H277" s="6" t="s">
        <v>9</v>
      </c>
      <c r="I277" s="6" t="s">
        <v>9</v>
      </c>
      <c r="J277" s="6" t="s">
        <v>9</v>
      </c>
      <c r="K277" s="6" t="s">
        <v>9</v>
      </c>
      <c r="L277" s="6" t="s">
        <v>9</v>
      </c>
    </row>
    <row r="278" spans="1:12" x14ac:dyDescent="0.15">
      <c r="A278" s="9">
        <v>43081</v>
      </c>
      <c r="B278" s="5" t="s">
        <v>103</v>
      </c>
      <c r="C278" s="5" t="s">
        <v>104</v>
      </c>
      <c r="D278" s="5" t="str">
        <f>"1"</f>
        <v>1</v>
      </c>
      <c r="E278" s="5" t="s">
        <v>105</v>
      </c>
      <c r="F278" s="6" t="s">
        <v>9</v>
      </c>
      <c r="G278" s="6" t="s">
        <v>9</v>
      </c>
      <c r="H278" s="6" t="s">
        <v>10</v>
      </c>
      <c r="I278" s="6" t="s">
        <v>9</v>
      </c>
      <c r="J278" s="6" t="s">
        <v>9</v>
      </c>
      <c r="K278" s="6" t="s">
        <v>9</v>
      </c>
      <c r="L278" s="6" t="s">
        <v>9</v>
      </c>
    </row>
    <row r="279" spans="1:12" x14ac:dyDescent="0.15">
      <c r="A279" s="9">
        <v>43082</v>
      </c>
      <c r="B279" s="5" t="s">
        <v>6</v>
      </c>
      <c r="C279" s="5" t="s">
        <v>112</v>
      </c>
      <c r="D279" s="5" t="str">
        <f>"2"</f>
        <v>2</v>
      </c>
      <c r="E279" s="5" t="s">
        <v>113</v>
      </c>
      <c r="F279" s="6" t="s">
        <v>9</v>
      </c>
      <c r="G279" s="6" t="s">
        <v>9</v>
      </c>
      <c r="H279" s="6" t="s">
        <v>9</v>
      </c>
      <c r="I279" s="6" t="s">
        <v>9</v>
      </c>
      <c r="J279" s="6" t="s">
        <v>9</v>
      </c>
      <c r="K279" s="6" t="s">
        <v>10</v>
      </c>
      <c r="L279" s="6" t="s">
        <v>9</v>
      </c>
    </row>
    <row r="280" spans="1:12" x14ac:dyDescent="0.15">
      <c r="A280" s="9">
        <v>43082</v>
      </c>
      <c r="B280" s="5" t="s">
        <v>6</v>
      </c>
      <c r="C280" s="5" t="s">
        <v>112</v>
      </c>
      <c r="D280" s="5" t="str">
        <f>"3"</f>
        <v>3</v>
      </c>
      <c r="E280" s="5" t="s">
        <v>114</v>
      </c>
      <c r="F280" s="6" t="s">
        <v>9</v>
      </c>
      <c r="G280" s="6" t="s">
        <v>9</v>
      </c>
      <c r="H280" s="6" t="s">
        <v>9</v>
      </c>
      <c r="I280" s="6" t="s">
        <v>9</v>
      </c>
      <c r="J280" s="6" t="s">
        <v>9</v>
      </c>
      <c r="K280" s="6" t="s">
        <v>10</v>
      </c>
      <c r="L280" s="6" t="s">
        <v>9</v>
      </c>
    </row>
    <row r="281" spans="1:12" x14ac:dyDescent="0.15">
      <c r="A281" s="9">
        <v>43082</v>
      </c>
      <c r="B281" s="5" t="s">
        <v>6</v>
      </c>
      <c r="C281" s="5" t="s">
        <v>112</v>
      </c>
      <c r="D281" s="5" t="str">
        <f>"4"</f>
        <v>4</v>
      </c>
      <c r="E281" s="5" t="s">
        <v>115</v>
      </c>
      <c r="F281" s="6" t="s">
        <v>9</v>
      </c>
      <c r="G281" s="6" t="s">
        <v>9</v>
      </c>
      <c r="H281" s="6" t="s">
        <v>9</v>
      </c>
      <c r="I281" s="6" t="s">
        <v>9</v>
      </c>
      <c r="J281" s="6" t="s">
        <v>9</v>
      </c>
      <c r="K281" s="6" t="s">
        <v>10</v>
      </c>
      <c r="L281" s="6" t="s">
        <v>9</v>
      </c>
    </row>
    <row r="282" spans="1:12" x14ac:dyDescent="0.15">
      <c r="A282" s="9">
        <v>43082</v>
      </c>
      <c r="B282" s="5" t="s">
        <v>6</v>
      </c>
      <c r="C282" s="5" t="s">
        <v>112</v>
      </c>
      <c r="D282" s="5" t="str">
        <f>"5"</f>
        <v>5</v>
      </c>
      <c r="E282" s="5" t="s">
        <v>116</v>
      </c>
      <c r="F282" s="6" t="s">
        <v>9</v>
      </c>
      <c r="G282" s="6" t="s">
        <v>9</v>
      </c>
      <c r="H282" s="6" t="s">
        <v>9</v>
      </c>
      <c r="I282" s="6" t="s">
        <v>9</v>
      </c>
      <c r="J282" s="6" t="s">
        <v>9</v>
      </c>
      <c r="K282" s="6" t="s">
        <v>10</v>
      </c>
      <c r="L282" s="6" t="s">
        <v>9</v>
      </c>
    </row>
    <row r="283" spans="1:12" x14ac:dyDescent="0.15">
      <c r="A283" s="9">
        <v>43082</v>
      </c>
      <c r="B283" s="5" t="s">
        <v>6</v>
      </c>
      <c r="C283" s="5" t="s">
        <v>112</v>
      </c>
      <c r="D283" s="5" t="str">
        <f>"6"</f>
        <v>6</v>
      </c>
      <c r="E283" s="5" t="s">
        <v>117</v>
      </c>
      <c r="F283" s="6" t="s">
        <v>9</v>
      </c>
      <c r="G283" s="6" t="s">
        <v>9</v>
      </c>
      <c r="H283" s="6" t="s">
        <v>9</v>
      </c>
      <c r="I283" s="6" t="s">
        <v>9</v>
      </c>
      <c r="J283" s="6" t="s">
        <v>9</v>
      </c>
      <c r="K283" s="6" t="s">
        <v>10</v>
      </c>
      <c r="L283" s="6" t="s">
        <v>9</v>
      </c>
    </row>
    <row r="284" spans="1:12" x14ac:dyDescent="0.15">
      <c r="A284" s="9">
        <v>43082</v>
      </c>
      <c r="B284" s="5" t="s">
        <v>6</v>
      </c>
      <c r="C284" s="5" t="s">
        <v>112</v>
      </c>
      <c r="D284" s="5" t="str">
        <f>"7.A"</f>
        <v>7.A</v>
      </c>
      <c r="E284" s="5" t="s">
        <v>118</v>
      </c>
      <c r="F284" s="6" t="s">
        <v>9</v>
      </c>
      <c r="G284" s="6" t="s">
        <v>9</v>
      </c>
      <c r="H284" s="6" t="s">
        <v>9</v>
      </c>
      <c r="I284" s="6" t="s">
        <v>9</v>
      </c>
      <c r="J284" s="6" t="s">
        <v>9</v>
      </c>
      <c r="K284" s="6" t="s">
        <v>10</v>
      </c>
      <c r="L284" s="6" t="s">
        <v>9</v>
      </c>
    </row>
    <row r="285" spans="1:12" x14ac:dyDescent="0.15">
      <c r="A285" s="9">
        <v>43082</v>
      </c>
      <c r="B285" s="5" t="s">
        <v>6</v>
      </c>
      <c r="C285" s="5" t="s">
        <v>112</v>
      </c>
      <c r="D285" s="5" t="str">
        <f>"7.B"</f>
        <v>7.B</v>
      </c>
      <c r="E285" s="5" t="s">
        <v>119</v>
      </c>
      <c r="F285" s="6" t="s">
        <v>9</v>
      </c>
      <c r="G285" s="6" t="s">
        <v>9</v>
      </c>
      <c r="H285" s="6" t="s">
        <v>9</v>
      </c>
      <c r="I285" s="6" t="s">
        <v>9</v>
      </c>
      <c r="J285" s="6" t="s">
        <v>9</v>
      </c>
      <c r="K285" s="6" t="s">
        <v>10</v>
      </c>
      <c r="L285" s="6" t="s">
        <v>9</v>
      </c>
    </row>
    <row r="286" spans="1:12" x14ac:dyDescent="0.15">
      <c r="A286" s="9">
        <v>43082</v>
      </c>
      <c r="B286" s="5" t="s">
        <v>6</v>
      </c>
      <c r="C286" s="5" t="s">
        <v>112</v>
      </c>
      <c r="D286" s="5" t="str">
        <f>"7.C"</f>
        <v>7.C</v>
      </c>
      <c r="E286" s="5" t="s">
        <v>120</v>
      </c>
      <c r="F286" s="6" t="s">
        <v>9</v>
      </c>
      <c r="G286" s="6" t="s">
        <v>9</v>
      </c>
      <c r="H286" s="6" t="s">
        <v>9</v>
      </c>
      <c r="I286" s="6" t="s">
        <v>9</v>
      </c>
      <c r="J286" s="6" t="s">
        <v>9</v>
      </c>
      <c r="K286" s="6" t="s">
        <v>20</v>
      </c>
      <c r="L286" s="6" t="s">
        <v>9</v>
      </c>
    </row>
    <row r="287" spans="1:12" x14ac:dyDescent="0.15">
      <c r="A287" s="9">
        <v>43082</v>
      </c>
      <c r="B287" s="5" t="s">
        <v>6</v>
      </c>
      <c r="C287" s="5" t="s">
        <v>112</v>
      </c>
      <c r="D287" s="5" t="str">
        <f>"7.D"</f>
        <v>7.D</v>
      </c>
      <c r="E287" s="5" t="s">
        <v>121</v>
      </c>
      <c r="F287" s="6" t="s">
        <v>9</v>
      </c>
      <c r="G287" s="6" t="s">
        <v>9</v>
      </c>
      <c r="H287" s="6" t="s">
        <v>9</v>
      </c>
      <c r="I287" s="6" t="s">
        <v>9</v>
      </c>
      <c r="J287" s="6" t="s">
        <v>9</v>
      </c>
      <c r="K287" s="6" t="s">
        <v>10</v>
      </c>
      <c r="L287" s="6" t="s">
        <v>9</v>
      </c>
    </row>
    <row r="288" spans="1:12" x14ac:dyDescent="0.15">
      <c r="A288" s="9">
        <v>43082</v>
      </c>
      <c r="B288" s="5" t="s">
        <v>6</v>
      </c>
      <c r="C288" s="5" t="s">
        <v>112</v>
      </c>
      <c r="D288" s="5" t="str">
        <f>"8"</f>
        <v>8</v>
      </c>
      <c r="E288" s="5" t="s">
        <v>122</v>
      </c>
      <c r="F288" s="6" t="s">
        <v>9</v>
      </c>
      <c r="G288" s="6" t="s">
        <v>9</v>
      </c>
      <c r="H288" s="6" t="s">
        <v>9</v>
      </c>
      <c r="I288" s="6" t="s">
        <v>9</v>
      </c>
      <c r="J288" s="6" t="s">
        <v>9</v>
      </c>
      <c r="K288" s="6" t="s">
        <v>10</v>
      </c>
      <c r="L288" s="6" t="s">
        <v>9</v>
      </c>
    </row>
    <row r="289" spans="1:12" x14ac:dyDescent="0.15">
      <c r="A289" s="9">
        <v>43082</v>
      </c>
      <c r="B289" s="5" t="s">
        <v>6</v>
      </c>
      <c r="C289" s="5" t="s">
        <v>112</v>
      </c>
      <c r="D289" s="5" t="str">
        <f>"9.1"</f>
        <v>9.1</v>
      </c>
      <c r="E289" s="5" t="s">
        <v>123</v>
      </c>
      <c r="F289" s="6" t="s">
        <v>9</v>
      </c>
      <c r="G289" s="6" t="s">
        <v>9</v>
      </c>
      <c r="H289" s="6" t="s">
        <v>9</v>
      </c>
      <c r="I289" s="6" t="s">
        <v>9</v>
      </c>
      <c r="J289" s="6" t="s">
        <v>9</v>
      </c>
      <c r="K289" s="6" t="s">
        <v>10</v>
      </c>
      <c r="L289" s="6" t="s">
        <v>9</v>
      </c>
    </row>
    <row r="290" spans="1:12" x14ac:dyDescent="0.15">
      <c r="A290" s="9">
        <v>43082</v>
      </c>
      <c r="B290" s="5" t="s">
        <v>6</v>
      </c>
      <c r="C290" s="5" t="s">
        <v>112</v>
      </c>
      <c r="D290" s="5" t="str">
        <f>"9.2"</f>
        <v>9.2</v>
      </c>
      <c r="E290" s="5" t="s">
        <v>124</v>
      </c>
      <c r="F290" s="6" t="s">
        <v>9</v>
      </c>
      <c r="G290" s="6" t="s">
        <v>9</v>
      </c>
      <c r="H290" s="6" t="s">
        <v>9</v>
      </c>
      <c r="I290" s="6" t="s">
        <v>9</v>
      </c>
      <c r="J290" s="6" t="s">
        <v>9</v>
      </c>
      <c r="K290" s="6" t="s">
        <v>10</v>
      </c>
      <c r="L290" s="6" t="s">
        <v>9</v>
      </c>
    </row>
    <row r="291" spans="1:12" x14ac:dyDescent="0.15">
      <c r="A291" s="9">
        <v>43082</v>
      </c>
      <c r="B291" s="5" t="s">
        <v>6</v>
      </c>
      <c r="C291" s="5" t="s">
        <v>112</v>
      </c>
      <c r="D291" s="5" t="str">
        <f>"9.3"</f>
        <v>9.3</v>
      </c>
      <c r="E291" s="5" t="s">
        <v>125</v>
      </c>
      <c r="F291" s="6" t="s">
        <v>9</v>
      </c>
      <c r="G291" s="6" t="s">
        <v>9</v>
      </c>
      <c r="H291" s="6" t="s">
        <v>9</v>
      </c>
      <c r="I291" s="6" t="s">
        <v>9</v>
      </c>
      <c r="J291" s="6" t="s">
        <v>9</v>
      </c>
      <c r="K291" s="6" t="s">
        <v>10</v>
      </c>
      <c r="L291" s="6" t="s">
        <v>9</v>
      </c>
    </row>
    <row r="292" spans="1:12" x14ac:dyDescent="0.15">
      <c r="A292" s="9">
        <v>43082</v>
      </c>
      <c r="B292" s="5" t="s">
        <v>6</v>
      </c>
      <c r="C292" s="5" t="s">
        <v>112</v>
      </c>
      <c r="D292" s="5" t="str">
        <f>"9.4"</f>
        <v>9.4</v>
      </c>
      <c r="E292" s="5" t="s">
        <v>126</v>
      </c>
      <c r="F292" s="6" t="s">
        <v>9</v>
      </c>
      <c r="G292" s="6" t="s">
        <v>9</v>
      </c>
      <c r="H292" s="6" t="s">
        <v>9</v>
      </c>
      <c r="I292" s="6" t="s">
        <v>9</v>
      </c>
      <c r="J292" s="6" t="s">
        <v>9</v>
      </c>
      <c r="K292" s="6" t="s">
        <v>10</v>
      </c>
      <c r="L292" s="6" t="s">
        <v>9</v>
      </c>
    </row>
    <row r="293" spans="1:12" x14ac:dyDescent="0.15">
      <c r="A293" s="9">
        <v>43082</v>
      </c>
      <c r="B293" s="5" t="s">
        <v>6</v>
      </c>
      <c r="C293" s="5" t="s">
        <v>112</v>
      </c>
      <c r="D293" s="5" t="str">
        <f>"9.5"</f>
        <v>9.5</v>
      </c>
      <c r="E293" s="5" t="s">
        <v>127</v>
      </c>
      <c r="F293" s="6" t="s">
        <v>9</v>
      </c>
      <c r="G293" s="6" t="s">
        <v>9</v>
      </c>
      <c r="H293" s="6" t="s">
        <v>9</v>
      </c>
      <c r="I293" s="6" t="s">
        <v>9</v>
      </c>
      <c r="J293" s="6" t="s">
        <v>9</v>
      </c>
      <c r="K293" s="6" t="s">
        <v>10</v>
      </c>
      <c r="L293" s="6" t="s">
        <v>9</v>
      </c>
    </row>
    <row r="294" spans="1:12" x14ac:dyDescent="0.15">
      <c r="A294" s="9">
        <v>43082</v>
      </c>
      <c r="B294" s="5" t="s">
        <v>6</v>
      </c>
      <c r="C294" s="5" t="s">
        <v>112</v>
      </c>
      <c r="D294" s="5" t="str">
        <f>"10"</f>
        <v>10</v>
      </c>
      <c r="E294" s="5" t="s">
        <v>128</v>
      </c>
      <c r="F294" s="6" t="s">
        <v>9</v>
      </c>
      <c r="G294" s="6" t="s">
        <v>9</v>
      </c>
      <c r="H294" s="6" t="s">
        <v>9</v>
      </c>
      <c r="I294" s="6" t="s">
        <v>9</v>
      </c>
      <c r="J294" s="6" t="s">
        <v>9</v>
      </c>
      <c r="K294" s="6" t="s">
        <v>10</v>
      </c>
      <c r="L294" s="6" t="s">
        <v>9</v>
      </c>
    </row>
    <row r="295" spans="1:12" x14ac:dyDescent="0.15">
      <c r="A295" s="9">
        <v>43084</v>
      </c>
      <c r="B295" s="5" t="s">
        <v>6</v>
      </c>
      <c r="C295" s="5" t="s">
        <v>156</v>
      </c>
      <c r="D295" s="5" t="str">
        <f>"2.A"</f>
        <v>2.A</v>
      </c>
      <c r="E295" s="5" t="s">
        <v>157</v>
      </c>
      <c r="F295" s="6" t="s">
        <v>9</v>
      </c>
      <c r="G295" s="6" t="s">
        <v>9</v>
      </c>
      <c r="H295" s="6" t="s">
        <v>9</v>
      </c>
      <c r="I295" s="6" t="s">
        <v>10</v>
      </c>
      <c r="J295" s="6" t="s">
        <v>9</v>
      </c>
      <c r="K295" s="6" t="s">
        <v>9</v>
      </c>
      <c r="L295" s="6" t="s">
        <v>9</v>
      </c>
    </row>
    <row r="296" spans="1:12" x14ac:dyDescent="0.15">
      <c r="A296" s="9">
        <v>43084</v>
      </c>
      <c r="B296" s="5" t="s">
        <v>6</v>
      </c>
      <c r="C296" s="5" t="s">
        <v>156</v>
      </c>
      <c r="D296" s="5" t="str">
        <f>"2.B"</f>
        <v>2.B</v>
      </c>
      <c r="E296" s="5" t="s">
        <v>158</v>
      </c>
      <c r="F296" s="6" t="s">
        <v>9</v>
      </c>
      <c r="G296" s="6" t="s">
        <v>9</v>
      </c>
      <c r="H296" s="6" t="s">
        <v>9</v>
      </c>
      <c r="I296" s="6" t="s">
        <v>10</v>
      </c>
      <c r="J296" s="6" t="s">
        <v>9</v>
      </c>
      <c r="K296" s="6" t="s">
        <v>9</v>
      </c>
      <c r="L296" s="6" t="s">
        <v>9</v>
      </c>
    </row>
    <row r="297" spans="1:12" x14ac:dyDescent="0.15">
      <c r="A297" s="9">
        <v>43084</v>
      </c>
      <c r="B297" s="5" t="s">
        <v>6</v>
      </c>
      <c r="C297" s="5" t="s">
        <v>156</v>
      </c>
      <c r="D297" s="5" t="str">
        <f>"2.C"</f>
        <v>2.C</v>
      </c>
      <c r="E297" s="5" t="s">
        <v>159</v>
      </c>
      <c r="F297" s="6" t="s">
        <v>9</v>
      </c>
      <c r="G297" s="6" t="s">
        <v>9</v>
      </c>
      <c r="H297" s="6" t="s">
        <v>9</v>
      </c>
      <c r="I297" s="6" t="s">
        <v>10</v>
      </c>
      <c r="J297" s="6" t="s">
        <v>9</v>
      </c>
      <c r="K297" s="6" t="s">
        <v>9</v>
      </c>
      <c r="L297" s="6" t="s">
        <v>9</v>
      </c>
    </row>
    <row r="298" spans="1:12" x14ac:dyDescent="0.15">
      <c r="A298" s="9">
        <v>43084</v>
      </c>
      <c r="B298" s="5" t="s">
        <v>6</v>
      </c>
      <c r="C298" s="5" t="s">
        <v>156</v>
      </c>
      <c r="D298" s="5" t="str">
        <f>"2.D"</f>
        <v>2.D</v>
      </c>
      <c r="E298" s="5" t="s">
        <v>160</v>
      </c>
      <c r="F298" s="6" t="s">
        <v>9</v>
      </c>
      <c r="G298" s="6" t="s">
        <v>9</v>
      </c>
      <c r="H298" s="6" t="s">
        <v>9</v>
      </c>
      <c r="I298" s="6" t="s">
        <v>10</v>
      </c>
      <c r="J298" s="6" t="s">
        <v>9</v>
      </c>
      <c r="K298" s="6" t="s">
        <v>9</v>
      </c>
      <c r="L298" s="6" t="s">
        <v>9</v>
      </c>
    </row>
    <row r="299" spans="1:12" x14ac:dyDescent="0.15">
      <c r="A299" s="9">
        <v>43084</v>
      </c>
      <c r="B299" s="5" t="s">
        <v>6</v>
      </c>
      <c r="C299" s="5" t="s">
        <v>156</v>
      </c>
      <c r="D299" s="5" t="str">
        <f>"2.E"</f>
        <v>2.E</v>
      </c>
      <c r="E299" s="5" t="s">
        <v>161</v>
      </c>
      <c r="F299" s="6" t="s">
        <v>9</v>
      </c>
      <c r="G299" s="6" t="s">
        <v>9</v>
      </c>
      <c r="H299" s="6" t="s">
        <v>9</v>
      </c>
      <c r="I299" s="6" t="s">
        <v>10</v>
      </c>
      <c r="J299" s="6" t="s">
        <v>9</v>
      </c>
      <c r="K299" s="6" t="s">
        <v>9</v>
      </c>
      <c r="L299" s="6" t="s">
        <v>9</v>
      </c>
    </row>
    <row r="300" spans="1:12" x14ac:dyDescent="0.15">
      <c r="A300" s="9">
        <v>43084</v>
      </c>
      <c r="B300" s="5" t="s">
        <v>6</v>
      </c>
      <c r="C300" s="5" t="s">
        <v>156</v>
      </c>
      <c r="D300" s="5" t="str">
        <f>"3"</f>
        <v>3</v>
      </c>
      <c r="E300" s="5" t="s">
        <v>61</v>
      </c>
      <c r="F300" s="6" t="s">
        <v>9</v>
      </c>
      <c r="G300" s="6" t="s">
        <v>9</v>
      </c>
      <c r="H300" s="6" t="s">
        <v>9</v>
      </c>
      <c r="I300" s="6" t="s">
        <v>20</v>
      </c>
      <c r="J300" s="6" t="s">
        <v>9</v>
      </c>
      <c r="K300" s="6" t="s">
        <v>9</v>
      </c>
      <c r="L300" s="6" t="s">
        <v>9</v>
      </c>
    </row>
    <row r="301" spans="1:12" x14ac:dyDescent="0.15">
      <c r="A301" s="9">
        <v>43084</v>
      </c>
      <c r="B301" s="5" t="s">
        <v>6</v>
      </c>
      <c r="C301" s="5" t="s">
        <v>156</v>
      </c>
      <c r="D301" s="5" t="str">
        <f>"4"</f>
        <v>4</v>
      </c>
      <c r="E301" s="5" t="s">
        <v>162</v>
      </c>
      <c r="F301" s="6" t="s">
        <v>9</v>
      </c>
      <c r="G301" s="6" t="s">
        <v>9</v>
      </c>
      <c r="H301" s="6" t="s">
        <v>9</v>
      </c>
      <c r="I301" s="6" t="s">
        <v>20</v>
      </c>
      <c r="J301" s="6" t="s">
        <v>9</v>
      </c>
      <c r="K301" s="6" t="s">
        <v>9</v>
      </c>
      <c r="L301" s="6" t="s">
        <v>9</v>
      </c>
    </row>
    <row r="302" spans="1:12" x14ac:dyDescent="0.15">
      <c r="A302" s="9">
        <v>43088</v>
      </c>
      <c r="B302" s="5" t="s">
        <v>6</v>
      </c>
      <c r="C302" s="5" t="s">
        <v>222</v>
      </c>
      <c r="D302" s="5" t="str">
        <f>"2"</f>
        <v>2</v>
      </c>
      <c r="E302" s="5" t="s">
        <v>216</v>
      </c>
      <c r="F302" s="6" t="s">
        <v>9</v>
      </c>
      <c r="G302" s="6" t="s">
        <v>9</v>
      </c>
      <c r="H302" s="6" t="s">
        <v>9</v>
      </c>
      <c r="I302" s="6" t="s">
        <v>10</v>
      </c>
      <c r="J302" s="6" t="s">
        <v>9</v>
      </c>
      <c r="K302" s="6" t="s">
        <v>9</v>
      </c>
      <c r="L302" s="6" t="s">
        <v>9</v>
      </c>
    </row>
    <row r="303" spans="1:12" x14ac:dyDescent="0.15">
      <c r="A303" s="9">
        <v>43088</v>
      </c>
      <c r="B303" s="5" t="s">
        <v>6</v>
      </c>
      <c r="C303" s="5" t="s">
        <v>222</v>
      </c>
      <c r="D303" s="5" t="str">
        <f>"3"</f>
        <v>3</v>
      </c>
      <c r="E303" s="5" t="s">
        <v>223</v>
      </c>
      <c r="F303" s="6" t="s">
        <v>9</v>
      </c>
      <c r="G303" s="6" t="s">
        <v>9</v>
      </c>
      <c r="H303" s="6" t="s">
        <v>9</v>
      </c>
      <c r="I303" s="6" t="s">
        <v>10</v>
      </c>
      <c r="J303" s="6" t="s">
        <v>9</v>
      </c>
      <c r="K303" s="6" t="s">
        <v>9</v>
      </c>
      <c r="L303" s="6" t="s">
        <v>9</v>
      </c>
    </row>
    <row r="304" spans="1:12" x14ac:dyDescent="0.15">
      <c r="A304" s="9">
        <v>43088</v>
      </c>
      <c r="B304" s="5" t="s">
        <v>6</v>
      </c>
      <c r="C304" s="5" t="s">
        <v>222</v>
      </c>
      <c r="D304" s="5" t="str">
        <f>"4.A"</f>
        <v>4.A</v>
      </c>
      <c r="E304" s="5" t="s">
        <v>224</v>
      </c>
      <c r="F304" s="6" t="s">
        <v>9</v>
      </c>
      <c r="G304" s="6" t="s">
        <v>9</v>
      </c>
      <c r="H304" s="6" t="s">
        <v>9</v>
      </c>
      <c r="I304" s="6" t="s">
        <v>10</v>
      </c>
      <c r="J304" s="6" t="s">
        <v>9</v>
      </c>
      <c r="K304" s="6" t="s">
        <v>9</v>
      </c>
      <c r="L304" s="6" t="s">
        <v>9</v>
      </c>
    </row>
    <row r="305" spans="1:12" x14ac:dyDescent="0.15">
      <c r="A305" s="9">
        <v>43088</v>
      </c>
      <c r="B305" s="5" t="s">
        <v>6</v>
      </c>
      <c r="C305" s="5" t="s">
        <v>222</v>
      </c>
      <c r="D305" s="5" t="str">
        <f>"4.B"</f>
        <v>4.B</v>
      </c>
      <c r="E305" s="5" t="s">
        <v>225</v>
      </c>
      <c r="F305" s="6" t="s">
        <v>9</v>
      </c>
      <c r="G305" s="6" t="s">
        <v>9</v>
      </c>
      <c r="H305" s="6" t="s">
        <v>9</v>
      </c>
      <c r="I305" s="6" t="s">
        <v>10</v>
      </c>
      <c r="J305" s="6" t="s">
        <v>9</v>
      </c>
      <c r="K305" s="6" t="s">
        <v>9</v>
      </c>
      <c r="L305" s="6" t="s">
        <v>9</v>
      </c>
    </row>
    <row r="306" spans="1:12" x14ac:dyDescent="0.15">
      <c r="A306" s="9">
        <v>43088</v>
      </c>
      <c r="B306" s="5" t="s">
        <v>6</v>
      </c>
      <c r="C306" s="5" t="s">
        <v>222</v>
      </c>
      <c r="D306" s="5" t="str">
        <f>"4.C"</f>
        <v>4.C</v>
      </c>
      <c r="E306" s="5" t="s">
        <v>226</v>
      </c>
      <c r="F306" s="6" t="s">
        <v>9</v>
      </c>
      <c r="G306" s="6" t="s">
        <v>9</v>
      </c>
      <c r="H306" s="6" t="s">
        <v>9</v>
      </c>
      <c r="I306" s="6" t="s">
        <v>10</v>
      </c>
      <c r="J306" s="6" t="s">
        <v>9</v>
      </c>
      <c r="K306" s="6" t="s">
        <v>9</v>
      </c>
      <c r="L306" s="6" t="s">
        <v>9</v>
      </c>
    </row>
    <row r="307" spans="1:12" x14ac:dyDescent="0.15">
      <c r="A307" s="9">
        <v>43088</v>
      </c>
      <c r="B307" s="5" t="s">
        <v>6</v>
      </c>
      <c r="C307" s="5" t="s">
        <v>222</v>
      </c>
      <c r="D307" s="5" t="str">
        <f>"5"</f>
        <v>5</v>
      </c>
      <c r="E307" s="5" t="s">
        <v>227</v>
      </c>
      <c r="F307" s="6" t="s">
        <v>9</v>
      </c>
      <c r="G307" s="6" t="s">
        <v>9</v>
      </c>
      <c r="H307" s="6" t="s">
        <v>9</v>
      </c>
      <c r="I307" s="6" t="s">
        <v>10</v>
      </c>
      <c r="J307" s="6" t="s">
        <v>9</v>
      </c>
      <c r="K307" s="6" t="s">
        <v>9</v>
      </c>
      <c r="L307" s="6" t="s">
        <v>9</v>
      </c>
    </row>
    <row r="308" spans="1:12" x14ac:dyDescent="0.15">
      <c r="A308" s="9">
        <v>43089</v>
      </c>
      <c r="B308" s="5" t="s">
        <v>64</v>
      </c>
      <c r="C308" s="5" t="s">
        <v>228</v>
      </c>
      <c r="D308" s="5" t="str">
        <f>"1"</f>
        <v>1</v>
      </c>
      <c r="E308" s="5" t="s">
        <v>229</v>
      </c>
      <c r="F308" s="6" t="s">
        <v>9</v>
      </c>
      <c r="G308" s="6" t="s">
        <v>9</v>
      </c>
      <c r="H308" s="6" t="s">
        <v>10</v>
      </c>
      <c r="I308" s="6" t="s">
        <v>9</v>
      </c>
      <c r="J308" s="6" t="s">
        <v>9</v>
      </c>
      <c r="K308" s="6" t="s">
        <v>9</v>
      </c>
      <c r="L308" s="6" t="s">
        <v>9</v>
      </c>
    </row>
    <row r="309" spans="1:12" x14ac:dyDescent="0.15">
      <c r="A309" s="9">
        <v>43089</v>
      </c>
      <c r="B309" s="5" t="s">
        <v>64</v>
      </c>
      <c r="C309" s="5" t="s">
        <v>228</v>
      </c>
      <c r="D309" s="5" t="str">
        <f>"2"</f>
        <v>2</v>
      </c>
      <c r="E309" s="5" t="s">
        <v>230</v>
      </c>
      <c r="F309" s="6" t="s">
        <v>9</v>
      </c>
      <c r="G309" s="6" t="s">
        <v>9</v>
      </c>
      <c r="H309" s="6" t="s">
        <v>10</v>
      </c>
      <c r="I309" s="6" t="s">
        <v>9</v>
      </c>
      <c r="J309" s="6" t="s">
        <v>9</v>
      </c>
      <c r="K309" s="6" t="s">
        <v>9</v>
      </c>
      <c r="L309" s="6" t="s">
        <v>9</v>
      </c>
    </row>
  </sheetData>
  <sheetProtection password="F97E" sheet="1" objects="1" scenarios="1"/>
  <sortState ref="A4:S282">
    <sortCondition ref="A4:A282"/>
  </sortState>
  <pageMargins left="0.7" right="0.7" top="0.75" bottom="0.75" header="0.3" footer="0.3"/>
  <pageSetup paperSize="9" scale="43" fitToHeight="0" orientation="landscape" horizontalDpi="4294967295" verticalDpi="4294967295"/>
  <headerFooter>
    <oddFooter>&amp;L&amp;"Tahoma,Regular"&amp;8F = For; N = Against; A = Abstain; / = Take No Action; 
D = Spin Control; N/A = Not Applicable; NV = No Vote&amp;C&amp;"Tahoma,Regular"&amp;8Page &amp;P of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EAA</vt:lpstr>
    </vt:vector>
  </TitlesOfParts>
  <Company>Broadridge Financial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Rushin</dc:creator>
  <cp:lastModifiedBy>Rina Kumar</cp:lastModifiedBy>
  <dcterms:created xsi:type="dcterms:W3CDTF">2018-01-03T11:27:33Z</dcterms:created>
  <dcterms:modified xsi:type="dcterms:W3CDTF">2018-01-30T15:58:20Z</dcterms:modified>
</cp:coreProperties>
</file>